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8" windowWidth="11352" windowHeight="8448" activeTab="3"/>
  </bookViews>
  <sheets>
    <sheet name="cov.p" sheetId="1" r:id="rId1"/>
    <sheet name="abs81" sheetId="2" state="hidden" r:id="rId2"/>
    <sheet name="abs monthwise" sheetId="3" r:id="rId3"/>
    <sheet name="details" sheetId="4" r:id="rId4"/>
  </sheets>
  <definedNames>
    <definedName name="_xlnm.Print_Area" localSheetId="2">'abs monthwise'!$A$1:$R$20</definedName>
    <definedName name="_xlnm.Print_Area" localSheetId="0">'cov.p'!$A$1:$K$35</definedName>
    <definedName name="_xlnm.Print_Area" localSheetId="3">'details'!$A$1:$K$75</definedName>
    <definedName name="_xlnm.Print_Titles" localSheetId="2">'abs monthwise'!$4:$5</definedName>
    <definedName name="_xlnm.Print_Titles" localSheetId="1">'abs81'!$4:$5</definedName>
    <definedName name="_xlnm.Print_Titles" localSheetId="3">'details'!$2:$3</definedName>
  </definedNames>
  <calcPr fullCalcOnLoad="1"/>
</workbook>
</file>

<file path=xl/comments2.xml><?xml version="1.0" encoding="utf-8"?>
<comments xmlns="http://schemas.openxmlformats.org/spreadsheetml/2006/main">
  <authors>
    <author>KRP</author>
  </authors>
  <commentList>
    <comment ref="A2" authorId="0">
      <text>
        <r>
          <rPr>
            <b/>
            <sz val="8"/>
            <rFont val="Tahoma"/>
            <family val="2"/>
          </rPr>
          <t>KRP:</t>
        </r>
        <r>
          <rPr>
            <sz val="8"/>
            <rFont val="Tahoma"/>
            <family val="2"/>
          </rPr>
          <t xml:space="preserve">
G.O.MS.No.345, HM&amp;FW (D2) Dept Dt.09.12.10 Rs.9.00</t>
        </r>
      </text>
    </comment>
  </commentList>
</comments>
</file>

<file path=xl/sharedStrings.xml><?xml version="1.0" encoding="utf-8"?>
<sst xmlns="http://schemas.openxmlformats.org/spreadsheetml/2006/main" count="369" uniqueCount="244">
  <si>
    <t>ABSTRACT</t>
  </si>
  <si>
    <t>Sl.No.</t>
  </si>
  <si>
    <t>District</t>
  </si>
  <si>
    <t>No. of works</t>
  </si>
  <si>
    <t>Remarks</t>
  </si>
  <si>
    <t>Srikakulam</t>
  </si>
  <si>
    <t>Vizianagaram</t>
  </si>
  <si>
    <t>Visakhapatnam</t>
  </si>
  <si>
    <t>East Godavari</t>
  </si>
  <si>
    <t>West Godavari</t>
  </si>
  <si>
    <t>Krishna</t>
  </si>
  <si>
    <t>Guntur</t>
  </si>
  <si>
    <t>Prakasam</t>
  </si>
  <si>
    <t>Nellore</t>
  </si>
  <si>
    <t>Chittoor</t>
  </si>
  <si>
    <t>Kadapa</t>
  </si>
  <si>
    <t>Ananthapur</t>
  </si>
  <si>
    <t>Kurnool</t>
  </si>
  <si>
    <t>Mahaboobnagar</t>
  </si>
  <si>
    <t>Ranga Reddy</t>
  </si>
  <si>
    <t>Medak</t>
  </si>
  <si>
    <t>Nizamabad</t>
  </si>
  <si>
    <t>Adilabad</t>
  </si>
  <si>
    <t>Karimnagar</t>
  </si>
  <si>
    <t>Warangal</t>
  </si>
  <si>
    <t>Khammam</t>
  </si>
  <si>
    <t>Nalgonda</t>
  </si>
  <si>
    <t>TOTAL</t>
  </si>
  <si>
    <t xml:space="preserve">DISTRICT : SRIKAKULAM </t>
  </si>
  <si>
    <t xml:space="preserve">DISTRICT : VIZIANAGARAM </t>
  </si>
  <si>
    <t>DISTRICT : VISAKHAPATNAM</t>
  </si>
  <si>
    <t>DISTRICT : EAST GODAVARI</t>
  </si>
  <si>
    <t>DISTRICT : WEST GODAVARI</t>
  </si>
  <si>
    <t>DISTRICT : KRISHNA</t>
  </si>
  <si>
    <t>DISTRICT : GUNTUR</t>
  </si>
  <si>
    <t>DISTRICT : NELLORE</t>
  </si>
  <si>
    <t>DISTRICT : PRAKASAM</t>
  </si>
  <si>
    <t>DISTRICT : CHITTOOR</t>
  </si>
  <si>
    <t>DISTRICT : KADAPA</t>
  </si>
  <si>
    <t>DISTRICT : ANANTAPUR</t>
  </si>
  <si>
    <t>DISTRICT : KURNOOL</t>
  </si>
  <si>
    <t>Administrative sanction amount
(Rs.in lakhs)</t>
  </si>
  <si>
    <t>Sub-total</t>
  </si>
  <si>
    <t>GRAND TOTAL</t>
  </si>
  <si>
    <t>Status of works</t>
  </si>
  <si>
    <t>Pitapuram</t>
  </si>
  <si>
    <t xml:space="preserve">Mylavaram </t>
  </si>
  <si>
    <t>Tiruvvuru</t>
  </si>
  <si>
    <t xml:space="preserve">Kaikalluru </t>
  </si>
  <si>
    <t>Kanigiri</t>
  </si>
  <si>
    <t>Giddaluru</t>
  </si>
  <si>
    <t xml:space="preserve">Sathiveedu </t>
  </si>
  <si>
    <t>Penukonda</t>
  </si>
  <si>
    <t>Raidurg</t>
  </si>
  <si>
    <t>Madakasira</t>
  </si>
  <si>
    <t>Kamalapuram</t>
  </si>
  <si>
    <t>Construction of Community Health and Nutrition Cluster Offices (CHNCs) under NRHM</t>
  </si>
  <si>
    <t>Nagaram</t>
  </si>
  <si>
    <t>Guduru</t>
  </si>
  <si>
    <t>Construction of Community Health and Nutrition Cluster Offices (CHNCs) under NRHM for the year 2011-12</t>
  </si>
  <si>
    <t>Yeleswaram</t>
  </si>
  <si>
    <t>Gokavaram</t>
  </si>
  <si>
    <t>Peddapudi</t>
  </si>
  <si>
    <t>Orvakallu</t>
  </si>
  <si>
    <t>Yalluru</t>
  </si>
  <si>
    <t>Ranasthalam</t>
  </si>
  <si>
    <t>Kavity</t>
  </si>
  <si>
    <t>Chinamerangi</t>
  </si>
  <si>
    <t>Kurupam</t>
  </si>
  <si>
    <t>Munchingput</t>
  </si>
  <si>
    <t>Kotauratla</t>
  </si>
  <si>
    <t xml:space="preserve">Chintalapudi </t>
  </si>
  <si>
    <t>Kapur</t>
  </si>
  <si>
    <t>Ulavapadu</t>
  </si>
  <si>
    <t>Podili</t>
  </si>
  <si>
    <t>Pamuru</t>
  </si>
  <si>
    <t>Alluru</t>
  </si>
  <si>
    <t>Vinjamuru</t>
  </si>
  <si>
    <t>Venkatachalam</t>
  </si>
  <si>
    <t>Podalakuru</t>
  </si>
  <si>
    <t>Vayalpadu</t>
  </si>
  <si>
    <t>Kalikiri</t>
  </si>
  <si>
    <t>Putturu</t>
  </si>
  <si>
    <t>Kalyandurg</t>
  </si>
  <si>
    <t>Kanekal</t>
  </si>
  <si>
    <t xml:space="preserve">Site problem </t>
  </si>
  <si>
    <t>Work is in progress</t>
  </si>
  <si>
    <t>--</t>
  </si>
  <si>
    <t>Construction of Community Health and Nutrition 
Cluster Offices (CHNCs) under NRHM 
for the year 2010-11</t>
  </si>
  <si>
    <t>Site not available.</t>
  </si>
  <si>
    <t>Expenditure 
(Rs.in lakhs)</t>
  </si>
  <si>
    <t>Not taken up</t>
  </si>
  <si>
    <t xml:space="preserve">Doctors are demanding for new construction. </t>
  </si>
  <si>
    <t>New building required.</t>
  </si>
  <si>
    <t>Work Completed</t>
  </si>
  <si>
    <t>To be executed by Tribal Welfare in Agency area.</t>
  </si>
  <si>
    <t xml:space="preserve">For (6) works differed as there is no space in the existing hospitals.  Village (Kapur) not found. </t>
  </si>
  <si>
    <t>Requesting for new construction.</t>
  </si>
  <si>
    <t>Requesting for New building as there is no space in the existing hospital.</t>
  </si>
  <si>
    <t>Requesting for New building.</t>
  </si>
  <si>
    <t>Building dilapidated since not taken up.</t>
  </si>
  <si>
    <t>For one notice issued to the contractor to start the work and For one work Medical Officer not permitted to start the work.</t>
  </si>
  <si>
    <t xml:space="preserve">Not taken up since functioning in the existing CEMONC building. </t>
  </si>
  <si>
    <t>Buildings dilapidated so two works not taken up.</t>
  </si>
  <si>
    <t xml:space="preserve">Nuzvid </t>
  </si>
  <si>
    <t>Kankipadu</t>
  </si>
  <si>
    <t>Work to be started</t>
  </si>
  <si>
    <t>Tender stage</t>
  </si>
  <si>
    <t>Bhadragiri (Gummalakshmipuram)</t>
  </si>
  <si>
    <t>30.04.2012</t>
  </si>
  <si>
    <t>31.05.2012</t>
  </si>
  <si>
    <t>30.06.2012</t>
  </si>
  <si>
    <t>31.07.2012</t>
  </si>
  <si>
    <t>Work to be completed</t>
  </si>
  <si>
    <t>-</t>
  </si>
  <si>
    <t>Medical Officer's of the concerned were raised objection for renovation of the existing old building they are requested for new building.</t>
  </si>
  <si>
    <t xml:space="preserve">Yerragondapalem </t>
  </si>
  <si>
    <t>MONTH WISE ABSTRACT</t>
  </si>
  <si>
    <t>Sl. 
No.</t>
  </si>
  <si>
    <t>Name of District</t>
  </si>
  <si>
    <t>Block/Manadal</t>
  </si>
  <si>
    <t>Name of Centre</t>
  </si>
  <si>
    <t>Date/Month of Work Sanctioned</t>
  </si>
  <si>
    <t>Financial Progress</t>
  </si>
  <si>
    <t>Name of Execution Agency</t>
  </si>
  <si>
    <t>Physical Progress</t>
  </si>
  <si>
    <t>Expenditure (Rs in lakhs)</t>
  </si>
  <si>
    <t>If complete - Date/ Month of Work Completion</t>
  </si>
  <si>
    <t>If not completed - Stage of Progress</t>
  </si>
  <si>
    <t>Tentative date of Completion</t>
  </si>
  <si>
    <t>15.12.11</t>
  </si>
  <si>
    <t>..do..</t>
  </si>
  <si>
    <t>19.05.12</t>
  </si>
  <si>
    <t>G L puram</t>
  </si>
  <si>
    <t xml:space="preserve">Kaviti </t>
  </si>
  <si>
    <t>16.3.13</t>
  </si>
  <si>
    <t>30.6.2013</t>
  </si>
  <si>
    <t>15.10.11</t>
  </si>
  <si>
    <t>Taken up by Tribal Welfare Department.</t>
  </si>
  <si>
    <t>31.08.2012</t>
  </si>
  <si>
    <t>N. Srinivasa Rao, Yanam.</t>
  </si>
  <si>
    <t>03.04.2012</t>
  </si>
  <si>
    <t>M. Rambabu, Pithapuram.</t>
  </si>
  <si>
    <t>31.12.2011</t>
  </si>
  <si>
    <t>30.11.2011</t>
  </si>
  <si>
    <t>…</t>
  </si>
  <si>
    <t>EG</t>
  </si>
  <si>
    <t>WG</t>
  </si>
  <si>
    <t>M/s Anil constructions, MTM</t>
  </si>
  <si>
    <t>Sri J.Rajesh</t>
  </si>
  <si>
    <t>17-12-12</t>
  </si>
  <si>
    <t>GNT</t>
  </si>
  <si>
    <t>25.9.2012</t>
  </si>
  <si>
    <t>31.7.2013</t>
  </si>
  <si>
    <t>PKSM</t>
  </si>
  <si>
    <t xml:space="preserve">
</t>
  </si>
  <si>
    <t>Y. Krishnaiah</t>
  </si>
  <si>
    <t>J. Pullaiah</t>
  </si>
  <si>
    <t>NLR</t>
  </si>
  <si>
    <t>Sri. M. Mallikarjuna Reddy</t>
  </si>
  <si>
    <t>Sri. N. Tirumala Prakasam</t>
  </si>
  <si>
    <t>30-07-2013</t>
  </si>
  <si>
    <t>Sri. B. Nagaraju</t>
  </si>
  <si>
    <t>Sri. D. Ganesh Kumar</t>
  </si>
  <si>
    <t>CTR</t>
  </si>
  <si>
    <t>ATP</t>
  </si>
  <si>
    <t>07.01.2013</t>
  </si>
  <si>
    <t xml:space="preserve">YSR  </t>
  </si>
  <si>
    <t>J.V.Narayana Reddy</t>
  </si>
  <si>
    <t>10.12.2011</t>
  </si>
  <si>
    <t>B.Rami Reddy</t>
  </si>
  <si>
    <t>18.11.2011</t>
  </si>
  <si>
    <t>KNL</t>
  </si>
  <si>
    <t>VZM</t>
  </si>
  <si>
    <t>VSP</t>
  </si>
  <si>
    <t>J.B.Chowdary</t>
  </si>
  <si>
    <t>G.Appala Naidu</t>
  </si>
  <si>
    <t>Sri P.N.V.Ramana</t>
  </si>
  <si>
    <t>M/s The Babu SCLCCS</t>
  </si>
  <si>
    <t>Sri KVSSS.Varma Raju</t>
  </si>
  <si>
    <t>Sri N.Govinda Rao</t>
  </si>
  <si>
    <t>Sri.P.VenkataReddy</t>
  </si>
  <si>
    <t>Sri.G.Venkateswarlu</t>
  </si>
  <si>
    <t>Sri S.Haranath Reddy</t>
  </si>
  <si>
    <t>Sri.K.Ramesh</t>
  </si>
  <si>
    <t>SK. Muthahar Basha</t>
  </si>
  <si>
    <t>A.Venkata Subbaiah</t>
  </si>
  <si>
    <t>SKLM</t>
  </si>
  <si>
    <t>Sri T.Saibaba</t>
  </si>
  <si>
    <t>09.12.2010</t>
  </si>
  <si>
    <t xml:space="preserve">09.12.2010 </t>
  </si>
  <si>
    <t>Sri L.Prabhakarao</t>
  </si>
  <si>
    <t>Sri A.Sathyannarayana</t>
  </si>
  <si>
    <t>KRI</t>
  </si>
  <si>
    <t>15.11.2011</t>
  </si>
  <si>
    <t>Add establishment charges@ 7%</t>
  </si>
  <si>
    <t>TOTAL :</t>
  </si>
  <si>
    <t>31.12.2013</t>
  </si>
  <si>
    <t>31.03.2014</t>
  </si>
  <si>
    <t xml:space="preserve">M/s Bhavana Constructions </t>
  </si>
  <si>
    <t>22-2-2012.</t>
  </si>
  <si>
    <t>14-3-2013.</t>
  </si>
  <si>
    <t>30-4-2013.</t>
  </si>
  <si>
    <t>10-1-2012.</t>
  </si>
  <si>
    <t>17-7-2012</t>
  </si>
  <si>
    <t>30-10-2011.</t>
  </si>
  <si>
    <t>28-02-2012</t>
  </si>
  <si>
    <t>15-09-2013</t>
  </si>
  <si>
    <t>30-03-2012</t>
  </si>
  <si>
    <t>29-11-2011</t>
  </si>
  <si>
    <t>AS / RAS amount
(Rs.in lakhs)</t>
  </si>
  <si>
    <t>Roof slab laid and contract was terminated under 60(a).For balance work tender to be invited after RAS is received</t>
  </si>
  <si>
    <t>No such village in Prakasam District</t>
  </si>
  <si>
    <t>Not feasible</t>
  </si>
  <si>
    <t>Work stopped due to upgradation of CHC into 100 Bedded Hospital</t>
  </si>
  <si>
    <t>Final bill</t>
  </si>
  <si>
    <t>Paid</t>
  </si>
  <si>
    <t>Not Paid</t>
  </si>
  <si>
    <t xml:space="preserve">Building </t>
  </si>
  <si>
    <t>Handed Over</t>
  </si>
  <si>
    <t>Not Handed Over</t>
  </si>
  <si>
    <t>Yes</t>
  </si>
  <si>
    <t>NP</t>
  </si>
  <si>
    <t>NH</t>
  </si>
  <si>
    <t>no</t>
  </si>
  <si>
    <t>yes</t>
  </si>
  <si>
    <t>np</t>
  </si>
  <si>
    <t>nh</t>
  </si>
  <si>
    <t>Gross Expenditure
(Rs. In lakhs)</t>
  </si>
  <si>
    <t>Balance amount required 
(Rs. In lakhs)</t>
  </si>
  <si>
    <t>No. of works Sanctioned</t>
  </si>
  <si>
    <t>No.of Works Not taken</t>
  </si>
  <si>
    <t xml:space="preserve">No.of Works taken up
 6-10) </t>
  </si>
  <si>
    <t>Status of takenup works</t>
  </si>
  <si>
    <t xml:space="preserve">Final bill </t>
  </si>
  <si>
    <t xml:space="preserve"> Taken up by other department/Scheme</t>
  </si>
  <si>
    <t>Site problem</t>
  </si>
  <si>
    <t>RAS awaited</t>
  </si>
  <si>
    <t xml:space="preserve">Total
(7+8+9) </t>
  </si>
  <si>
    <t>Work completed</t>
  </si>
  <si>
    <t>Not paid</t>
  </si>
  <si>
    <t>Handed over</t>
  </si>
  <si>
    <t>KDP</t>
  </si>
  <si>
    <t>Dt:19.01.2016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</si>
</sst>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"/>
    <numFmt numFmtId="173" formatCode="0.0000"/>
    <numFmt numFmtId="174" formatCode="0.000"/>
    <numFmt numFmtId="175" formatCode="m/d/yy;@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24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0" fillId="33" borderId="0" xfId="58" applyFont="1" applyFill="1">
      <alignment/>
      <protection/>
    </xf>
    <xf numFmtId="0" fontId="9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2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vertical="center" wrapText="1"/>
    </xf>
    <xf numFmtId="175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2" fontId="0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wrapText="1"/>
    </xf>
    <xf numFmtId="2" fontId="5" fillId="0" borderId="10" xfId="62" applyNumberFormat="1" applyFont="1" applyFill="1" applyBorder="1" applyAlignment="1">
      <alignment horizontal="center" vertical="center"/>
      <protection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63" applyFont="1" applyFill="1" applyBorder="1" applyAlignment="1">
      <alignment horizontal="left" vertical="top" wrapText="1"/>
      <protection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5" xfId="61" applyFont="1" applyFill="1" applyBorder="1" applyAlignment="1">
      <alignment horizontal="center" vertical="center" wrapText="1"/>
      <protection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61" applyFont="1" applyFill="1" applyBorder="1" applyAlignment="1">
      <alignment horizontal="center" vertical="center" wrapText="1"/>
      <protection/>
    </xf>
    <xf numFmtId="0" fontId="9" fillId="33" borderId="10" xfId="61" applyFont="1" applyFill="1" applyBorder="1" applyAlignment="1">
      <alignment horizontal="center" vertical="center" wrapText="1"/>
      <protection/>
    </xf>
    <xf numFmtId="0" fontId="9" fillId="33" borderId="16" xfId="61" applyFont="1" applyFill="1" applyBorder="1" applyAlignment="1">
      <alignment horizontal="center" vertical="center" wrapText="1"/>
      <protection/>
    </xf>
    <xf numFmtId="0" fontId="9" fillId="33" borderId="13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61" applyFont="1" applyFill="1" applyBorder="1" applyAlignment="1">
      <alignment horizontal="center" vertical="center" wrapText="1"/>
      <protection/>
    </xf>
    <xf numFmtId="0" fontId="9" fillId="33" borderId="18" xfId="61" applyFont="1" applyFill="1" applyBorder="1" applyAlignment="1">
      <alignment horizontal="center" vertical="center" wrapText="1"/>
      <protection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0" fontId="9" fillId="33" borderId="19" xfId="61" applyFont="1" applyFill="1" applyBorder="1" applyAlignment="1">
      <alignment horizontal="center" vertical="center" wrapText="1"/>
      <protection/>
    </xf>
    <xf numFmtId="1" fontId="5" fillId="0" borderId="19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9" fillId="33" borderId="12" xfId="61" applyFont="1" applyFill="1" applyBorder="1" applyAlignment="1">
      <alignment horizontal="center" vertical="center" wrapText="1"/>
      <protection/>
    </xf>
    <xf numFmtId="0" fontId="10" fillId="33" borderId="20" xfId="58" applyFont="1" applyFill="1" applyBorder="1" applyAlignment="1">
      <alignment horizontal="center" vertical="center" wrapText="1"/>
      <protection/>
    </xf>
    <xf numFmtId="0" fontId="10" fillId="33" borderId="21" xfId="58" applyFont="1" applyFill="1" applyBorder="1" applyAlignment="1">
      <alignment horizontal="center" vertical="center" wrapText="1"/>
      <protection/>
    </xf>
    <xf numFmtId="0" fontId="10" fillId="33" borderId="21" xfId="58" applyFont="1" applyFill="1" applyBorder="1" applyAlignment="1">
      <alignment horizontal="center" vertical="center"/>
      <protection/>
    </xf>
    <xf numFmtId="0" fontId="10" fillId="33" borderId="22" xfId="58" applyFont="1" applyFill="1" applyBorder="1" applyAlignment="1">
      <alignment horizontal="center" vertical="center"/>
      <protection/>
    </xf>
    <xf numFmtId="0" fontId="10" fillId="33" borderId="23" xfId="58" applyFont="1" applyFill="1" applyBorder="1" applyAlignment="1">
      <alignment horizontal="center" vertical="center"/>
      <protection/>
    </xf>
    <xf numFmtId="0" fontId="10" fillId="33" borderId="0" xfId="58" applyFont="1" applyFill="1" applyBorder="1" applyAlignment="1">
      <alignment horizontal="center" vertical="center"/>
      <protection/>
    </xf>
    <xf numFmtId="0" fontId="10" fillId="33" borderId="24" xfId="58" applyFont="1" applyFill="1" applyBorder="1" applyAlignment="1">
      <alignment horizontal="center" vertical="center"/>
      <protection/>
    </xf>
    <xf numFmtId="0" fontId="10" fillId="33" borderId="25" xfId="58" applyFont="1" applyFill="1" applyBorder="1" applyAlignment="1">
      <alignment horizontal="center" vertical="center"/>
      <protection/>
    </xf>
    <xf numFmtId="0" fontId="10" fillId="33" borderId="26" xfId="58" applyFont="1" applyFill="1" applyBorder="1" applyAlignment="1">
      <alignment horizontal="center" vertical="center"/>
      <protection/>
    </xf>
    <xf numFmtId="0" fontId="10" fillId="33" borderId="27" xfId="58" applyFont="1" applyFill="1" applyBorder="1" applyAlignment="1">
      <alignment horizontal="center" vertical="center"/>
      <protection/>
    </xf>
    <xf numFmtId="0" fontId="53" fillId="33" borderId="26" xfId="58" applyFont="1" applyFill="1" applyBorder="1" applyAlignment="1">
      <alignment horizontal="center"/>
      <protection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 wrapText="1"/>
    </xf>
    <xf numFmtId="0" fontId="9" fillId="33" borderId="13" xfId="61" applyFont="1" applyFill="1" applyBorder="1" applyAlignment="1">
      <alignment horizontal="center" vertical="center" wrapText="1"/>
      <protection/>
    </xf>
    <xf numFmtId="0" fontId="9" fillId="33" borderId="10" xfId="61" applyFont="1" applyFill="1" applyBorder="1" applyAlignment="1">
      <alignment horizontal="center" vertical="center" wrapText="1"/>
      <protection/>
    </xf>
    <xf numFmtId="0" fontId="9" fillId="33" borderId="16" xfId="61" applyFont="1" applyFill="1" applyBorder="1" applyAlignment="1">
      <alignment horizontal="center" vertical="center" wrapText="1"/>
      <protection/>
    </xf>
    <xf numFmtId="0" fontId="9" fillId="33" borderId="19" xfId="61" applyFont="1" applyFill="1" applyBorder="1" applyAlignment="1">
      <alignment horizontal="center" vertical="center" wrapText="1"/>
      <protection/>
    </xf>
    <xf numFmtId="0" fontId="9" fillId="33" borderId="13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61" applyFont="1" applyFill="1" applyBorder="1" applyAlignment="1">
      <alignment horizontal="center" vertical="center" wrapText="1"/>
      <protection/>
    </xf>
    <xf numFmtId="0" fontId="9" fillId="33" borderId="18" xfId="61" applyFont="1" applyFill="1" applyBorder="1" applyAlignment="1">
      <alignment horizontal="center" vertical="center" wrapText="1"/>
      <protection/>
    </xf>
    <xf numFmtId="0" fontId="9" fillId="33" borderId="15" xfId="61" applyFont="1" applyFill="1" applyBorder="1" applyAlignment="1">
      <alignment horizontal="center" vertical="center" wrapText="1"/>
      <protection/>
    </xf>
    <xf numFmtId="0" fontId="9" fillId="33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5" fillId="0" borderId="28" xfId="0" applyFont="1" applyFill="1" applyBorder="1" applyAlignment="1">
      <alignment horizontal="justify" vertical="center" wrapText="1"/>
    </xf>
    <xf numFmtId="0" fontId="5" fillId="0" borderId="14" xfId="0" applyFont="1" applyFill="1" applyBorder="1" applyAlignment="1">
      <alignment horizontal="justify" vertical="center" wrapText="1"/>
    </xf>
    <xf numFmtId="0" fontId="9" fillId="33" borderId="26" xfId="58" applyFont="1" applyFill="1" applyBorder="1" applyAlignment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5" xfId="61"/>
    <cellStyle name="Normal_PROGRESS REPORT-NEW PROFORMA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5"/>
  <sheetViews>
    <sheetView view="pageBreakPreview" zoomScale="60" zoomScalePageLayoutView="0" workbookViewId="0" topLeftCell="A1">
      <selection activeCell="B3" sqref="B3:K35"/>
    </sheetView>
  </sheetViews>
  <sheetFormatPr defaultColWidth="9.140625" defaultRowHeight="12.75"/>
  <cols>
    <col min="1" max="1" width="3.421875" style="9" customWidth="1"/>
    <col min="2" max="3" width="14.7109375" style="9" customWidth="1"/>
    <col min="4" max="4" width="17.8515625" style="9" customWidth="1"/>
    <col min="5" max="5" width="28.00390625" style="9" customWidth="1"/>
    <col min="6" max="6" width="27.28125" style="9" customWidth="1"/>
    <col min="7" max="7" width="18.8515625" style="9" customWidth="1"/>
    <col min="8" max="8" width="16.7109375" style="9" customWidth="1"/>
    <col min="9" max="16384" width="9.140625" style="9" customWidth="1"/>
  </cols>
  <sheetData>
    <row r="1" ht="35.25" customHeight="1">
      <c r="K1" s="20"/>
    </row>
    <row r="2" spans="9:11" ht="13.5" thickBot="1">
      <c r="I2" s="120" t="s">
        <v>243</v>
      </c>
      <c r="J2" s="94"/>
      <c r="K2" s="94"/>
    </row>
    <row r="3" spans="2:11" ht="13.5" thickTop="1">
      <c r="B3" s="84" t="s">
        <v>88</v>
      </c>
      <c r="C3" s="85"/>
      <c r="D3" s="85"/>
      <c r="E3" s="85"/>
      <c r="F3" s="86"/>
      <c r="G3" s="86"/>
      <c r="H3" s="86"/>
      <c r="I3" s="86"/>
      <c r="J3" s="86"/>
      <c r="K3" s="87"/>
    </row>
    <row r="4" spans="2:11" ht="12.75">
      <c r="B4" s="88"/>
      <c r="C4" s="89"/>
      <c r="D4" s="89"/>
      <c r="E4" s="89"/>
      <c r="F4" s="89"/>
      <c r="G4" s="89"/>
      <c r="H4" s="89"/>
      <c r="I4" s="89"/>
      <c r="J4" s="89"/>
      <c r="K4" s="90"/>
    </row>
    <row r="5" spans="2:11" ht="12.75">
      <c r="B5" s="88"/>
      <c r="C5" s="89"/>
      <c r="D5" s="89"/>
      <c r="E5" s="89"/>
      <c r="F5" s="89"/>
      <c r="G5" s="89"/>
      <c r="H5" s="89"/>
      <c r="I5" s="89"/>
      <c r="J5" s="89"/>
      <c r="K5" s="90"/>
    </row>
    <row r="6" spans="2:11" ht="12.75">
      <c r="B6" s="88"/>
      <c r="C6" s="89"/>
      <c r="D6" s="89"/>
      <c r="E6" s="89"/>
      <c r="F6" s="89"/>
      <c r="G6" s="89"/>
      <c r="H6" s="89"/>
      <c r="I6" s="89"/>
      <c r="J6" s="89"/>
      <c r="K6" s="90"/>
    </row>
    <row r="7" spans="2:11" ht="12.75">
      <c r="B7" s="88"/>
      <c r="C7" s="89"/>
      <c r="D7" s="89"/>
      <c r="E7" s="89"/>
      <c r="F7" s="89"/>
      <c r="G7" s="89"/>
      <c r="H7" s="89"/>
      <c r="I7" s="89"/>
      <c r="J7" s="89"/>
      <c r="K7" s="90"/>
    </row>
    <row r="8" spans="2:11" ht="12.75">
      <c r="B8" s="88"/>
      <c r="C8" s="89"/>
      <c r="D8" s="89"/>
      <c r="E8" s="89"/>
      <c r="F8" s="89"/>
      <c r="G8" s="89"/>
      <c r="H8" s="89"/>
      <c r="I8" s="89"/>
      <c r="J8" s="89"/>
      <c r="K8" s="90"/>
    </row>
    <row r="9" spans="2:11" ht="12.75">
      <c r="B9" s="88"/>
      <c r="C9" s="89"/>
      <c r="D9" s="89"/>
      <c r="E9" s="89"/>
      <c r="F9" s="89"/>
      <c r="G9" s="89"/>
      <c r="H9" s="89"/>
      <c r="I9" s="89"/>
      <c r="J9" s="89"/>
      <c r="K9" s="90"/>
    </row>
    <row r="10" spans="2:11" ht="12.75">
      <c r="B10" s="88"/>
      <c r="C10" s="89"/>
      <c r="D10" s="89"/>
      <c r="E10" s="89"/>
      <c r="F10" s="89"/>
      <c r="G10" s="89"/>
      <c r="H10" s="89"/>
      <c r="I10" s="89"/>
      <c r="J10" s="89"/>
      <c r="K10" s="90"/>
    </row>
    <row r="11" spans="2:11" ht="12.75">
      <c r="B11" s="88"/>
      <c r="C11" s="89"/>
      <c r="D11" s="89"/>
      <c r="E11" s="89"/>
      <c r="F11" s="89"/>
      <c r="G11" s="89"/>
      <c r="H11" s="89"/>
      <c r="I11" s="89"/>
      <c r="J11" s="89"/>
      <c r="K11" s="90"/>
    </row>
    <row r="12" spans="2:11" ht="12.75">
      <c r="B12" s="88"/>
      <c r="C12" s="89"/>
      <c r="D12" s="89"/>
      <c r="E12" s="89"/>
      <c r="F12" s="89"/>
      <c r="G12" s="89"/>
      <c r="H12" s="89"/>
      <c r="I12" s="89"/>
      <c r="J12" s="89"/>
      <c r="K12" s="90"/>
    </row>
    <row r="13" spans="2:11" ht="12.75">
      <c r="B13" s="88"/>
      <c r="C13" s="89"/>
      <c r="D13" s="89"/>
      <c r="E13" s="89"/>
      <c r="F13" s="89"/>
      <c r="G13" s="89"/>
      <c r="H13" s="89"/>
      <c r="I13" s="89"/>
      <c r="J13" s="89"/>
      <c r="K13" s="90"/>
    </row>
    <row r="14" spans="2:11" ht="12.75">
      <c r="B14" s="88"/>
      <c r="C14" s="89"/>
      <c r="D14" s="89"/>
      <c r="E14" s="89"/>
      <c r="F14" s="89"/>
      <c r="G14" s="89"/>
      <c r="H14" s="89"/>
      <c r="I14" s="89"/>
      <c r="J14" s="89"/>
      <c r="K14" s="90"/>
    </row>
    <row r="15" spans="2:11" ht="12.75">
      <c r="B15" s="88"/>
      <c r="C15" s="89"/>
      <c r="D15" s="89"/>
      <c r="E15" s="89"/>
      <c r="F15" s="89"/>
      <c r="G15" s="89"/>
      <c r="H15" s="89"/>
      <c r="I15" s="89"/>
      <c r="J15" s="89"/>
      <c r="K15" s="90"/>
    </row>
    <row r="16" spans="2:11" ht="12.75">
      <c r="B16" s="88"/>
      <c r="C16" s="89"/>
      <c r="D16" s="89"/>
      <c r="E16" s="89"/>
      <c r="F16" s="89"/>
      <c r="G16" s="89"/>
      <c r="H16" s="89"/>
      <c r="I16" s="89"/>
      <c r="J16" s="89"/>
      <c r="K16" s="90"/>
    </row>
    <row r="17" spans="2:11" ht="12.75">
      <c r="B17" s="88"/>
      <c r="C17" s="89"/>
      <c r="D17" s="89"/>
      <c r="E17" s="89"/>
      <c r="F17" s="89"/>
      <c r="G17" s="89"/>
      <c r="H17" s="89"/>
      <c r="I17" s="89"/>
      <c r="J17" s="89"/>
      <c r="K17" s="90"/>
    </row>
    <row r="18" spans="2:11" ht="12.75">
      <c r="B18" s="88"/>
      <c r="C18" s="89"/>
      <c r="D18" s="89"/>
      <c r="E18" s="89"/>
      <c r="F18" s="89"/>
      <c r="G18" s="89"/>
      <c r="H18" s="89"/>
      <c r="I18" s="89"/>
      <c r="J18" s="89"/>
      <c r="K18" s="90"/>
    </row>
    <row r="19" spans="2:11" ht="12.75">
      <c r="B19" s="88"/>
      <c r="C19" s="89"/>
      <c r="D19" s="89"/>
      <c r="E19" s="89"/>
      <c r="F19" s="89"/>
      <c r="G19" s="89"/>
      <c r="H19" s="89"/>
      <c r="I19" s="89"/>
      <c r="J19" s="89"/>
      <c r="K19" s="90"/>
    </row>
    <row r="20" spans="2:11" ht="12.75">
      <c r="B20" s="88"/>
      <c r="C20" s="89"/>
      <c r="D20" s="89"/>
      <c r="E20" s="89"/>
      <c r="F20" s="89"/>
      <c r="G20" s="89"/>
      <c r="H20" s="89"/>
      <c r="I20" s="89"/>
      <c r="J20" s="89"/>
      <c r="K20" s="90"/>
    </row>
    <row r="21" spans="2:11" ht="12.75">
      <c r="B21" s="88"/>
      <c r="C21" s="89"/>
      <c r="D21" s="89"/>
      <c r="E21" s="89"/>
      <c r="F21" s="89"/>
      <c r="G21" s="89"/>
      <c r="H21" s="89"/>
      <c r="I21" s="89"/>
      <c r="J21" s="89"/>
      <c r="K21" s="90"/>
    </row>
    <row r="22" spans="2:11" ht="12.75">
      <c r="B22" s="88"/>
      <c r="C22" s="89"/>
      <c r="D22" s="89"/>
      <c r="E22" s="89"/>
      <c r="F22" s="89"/>
      <c r="G22" s="89"/>
      <c r="H22" s="89"/>
      <c r="I22" s="89"/>
      <c r="J22" s="89"/>
      <c r="K22" s="90"/>
    </row>
    <row r="23" spans="2:11" ht="12.75">
      <c r="B23" s="88"/>
      <c r="C23" s="89"/>
      <c r="D23" s="89"/>
      <c r="E23" s="89"/>
      <c r="F23" s="89"/>
      <c r="G23" s="89"/>
      <c r="H23" s="89"/>
      <c r="I23" s="89"/>
      <c r="J23" s="89"/>
      <c r="K23" s="90"/>
    </row>
    <row r="24" spans="2:11" ht="12.75">
      <c r="B24" s="88"/>
      <c r="C24" s="89"/>
      <c r="D24" s="89"/>
      <c r="E24" s="89"/>
      <c r="F24" s="89"/>
      <c r="G24" s="89"/>
      <c r="H24" s="89"/>
      <c r="I24" s="89"/>
      <c r="J24" s="89"/>
      <c r="K24" s="90"/>
    </row>
    <row r="25" spans="2:11" ht="12.75">
      <c r="B25" s="88"/>
      <c r="C25" s="89"/>
      <c r="D25" s="89"/>
      <c r="E25" s="89"/>
      <c r="F25" s="89"/>
      <c r="G25" s="89"/>
      <c r="H25" s="89"/>
      <c r="I25" s="89"/>
      <c r="J25" s="89"/>
      <c r="K25" s="90"/>
    </row>
    <row r="26" spans="2:11" ht="12.75">
      <c r="B26" s="88"/>
      <c r="C26" s="89"/>
      <c r="D26" s="89"/>
      <c r="E26" s="89"/>
      <c r="F26" s="89"/>
      <c r="G26" s="89"/>
      <c r="H26" s="89"/>
      <c r="I26" s="89"/>
      <c r="J26" s="89"/>
      <c r="K26" s="90"/>
    </row>
    <row r="27" spans="2:11" ht="12.75">
      <c r="B27" s="88"/>
      <c r="C27" s="89"/>
      <c r="D27" s="89"/>
      <c r="E27" s="89"/>
      <c r="F27" s="89"/>
      <c r="G27" s="89"/>
      <c r="H27" s="89"/>
      <c r="I27" s="89"/>
      <c r="J27" s="89"/>
      <c r="K27" s="90"/>
    </row>
    <row r="28" spans="2:11" ht="12.75">
      <c r="B28" s="88"/>
      <c r="C28" s="89"/>
      <c r="D28" s="89"/>
      <c r="E28" s="89"/>
      <c r="F28" s="89"/>
      <c r="G28" s="89"/>
      <c r="H28" s="89"/>
      <c r="I28" s="89"/>
      <c r="J28" s="89"/>
      <c r="K28" s="90"/>
    </row>
    <row r="29" spans="2:11" ht="12.75">
      <c r="B29" s="88"/>
      <c r="C29" s="89"/>
      <c r="D29" s="89"/>
      <c r="E29" s="89"/>
      <c r="F29" s="89"/>
      <c r="G29" s="89"/>
      <c r="H29" s="89"/>
      <c r="I29" s="89"/>
      <c r="J29" s="89"/>
      <c r="K29" s="90"/>
    </row>
    <row r="30" spans="2:11" ht="12.75">
      <c r="B30" s="88"/>
      <c r="C30" s="89"/>
      <c r="D30" s="89"/>
      <c r="E30" s="89"/>
      <c r="F30" s="89"/>
      <c r="G30" s="89"/>
      <c r="H30" s="89"/>
      <c r="I30" s="89"/>
      <c r="J30" s="89"/>
      <c r="K30" s="90"/>
    </row>
    <row r="31" spans="2:11" ht="12.75">
      <c r="B31" s="88"/>
      <c r="C31" s="89"/>
      <c r="D31" s="89"/>
      <c r="E31" s="89"/>
      <c r="F31" s="89"/>
      <c r="G31" s="89"/>
      <c r="H31" s="89"/>
      <c r="I31" s="89"/>
      <c r="J31" s="89"/>
      <c r="K31" s="90"/>
    </row>
    <row r="32" spans="2:11" ht="12.75">
      <c r="B32" s="88"/>
      <c r="C32" s="89"/>
      <c r="D32" s="89"/>
      <c r="E32" s="89"/>
      <c r="F32" s="89"/>
      <c r="G32" s="89"/>
      <c r="H32" s="89"/>
      <c r="I32" s="89"/>
      <c r="J32" s="89"/>
      <c r="K32" s="90"/>
    </row>
    <row r="33" spans="2:11" ht="12.75">
      <c r="B33" s="88"/>
      <c r="C33" s="89"/>
      <c r="D33" s="89"/>
      <c r="E33" s="89"/>
      <c r="F33" s="89"/>
      <c r="G33" s="89"/>
      <c r="H33" s="89"/>
      <c r="I33" s="89"/>
      <c r="J33" s="89"/>
      <c r="K33" s="90"/>
    </row>
    <row r="34" spans="2:11" ht="12.75">
      <c r="B34" s="88"/>
      <c r="C34" s="89"/>
      <c r="D34" s="89"/>
      <c r="E34" s="89"/>
      <c r="F34" s="89"/>
      <c r="G34" s="89"/>
      <c r="H34" s="89"/>
      <c r="I34" s="89"/>
      <c r="J34" s="89"/>
      <c r="K34" s="90"/>
    </row>
    <row r="35" spans="2:11" ht="13.5" thickBot="1">
      <c r="B35" s="91"/>
      <c r="C35" s="92"/>
      <c r="D35" s="92"/>
      <c r="E35" s="92"/>
      <c r="F35" s="92"/>
      <c r="G35" s="92"/>
      <c r="H35" s="92"/>
      <c r="I35" s="92"/>
      <c r="J35" s="92"/>
      <c r="K35" s="93"/>
    </row>
    <row r="36" ht="13.5" thickTop="1"/>
  </sheetData>
  <sheetProtection/>
  <mergeCells count="2">
    <mergeCell ref="B3:K35"/>
    <mergeCell ref="I2:K2"/>
  </mergeCells>
  <printOptions/>
  <pageMargins left="0.5905511811023623" right="0.07874015748031496" top="0.7480314960629921" bottom="0.984251968503937" header="0.31496062992125984" footer="0.31496062992125984"/>
  <pageSetup horizontalDpi="600" verticalDpi="600" orientation="landscape" paperSize="5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pane ySplit="5" topLeftCell="A21" activePane="bottomLeft" state="frozen"/>
      <selection pane="topLeft" activeCell="B2" sqref="B2:K36"/>
      <selection pane="bottomLeft" activeCell="E28" sqref="E28:F28"/>
    </sheetView>
  </sheetViews>
  <sheetFormatPr defaultColWidth="9.140625" defaultRowHeight="12.75"/>
  <cols>
    <col min="1" max="1" width="6.7109375" style="2" customWidth="1"/>
    <col min="2" max="2" width="15.7109375" style="1" customWidth="1"/>
    <col min="3" max="3" width="14.421875" style="2" customWidth="1"/>
    <col min="4" max="4" width="7.57421875" style="2" customWidth="1"/>
    <col min="5" max="5" width="9.140625" style="2" customWidth="1"/>
    <col min="6" max="7" width="9.00390625" style="2" customWidth="1"/>
    <col min="8" max="8" width="7.7109375" style="2" customWidth="1"/>
    <col min="9" max="9" width="9.7109375" style="2" customWidth="1"/>
    <col min="10" max="10" width="11.00390625" style="2" customWidth="1"/>
    <col min="11" max="14" width="11.00390625" style="2" hidden="1" customWidth="1"/>
    <col min="15" max="15" width="12.421875" style="3" hidden="1" customWidth="1"/>
    <col min="16" max="16" width="24.140625" style="1" customWidth="1"/>
    <col min="17" max="16384" width="9.140625" style="1" customWidth="1"/>
  </cols>
  <sheetData>
    <row r="1" spans="1:16" ht="20.2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ht="15.75">
      <c r="A2" s="96" t="s">
        <v>59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ht="7.5" customHeight="1"/>
    <row r="4" spans="1:16" s="15" customFormat="1" ht="12.75">
      <c r="A4" s="97" t="s">
        <v>1</v>
      </c>
      <c r="B4" s="97" t="s">
        <v>2</v>
      </c>
      <c r="C4" s="97" t="s">
        <v>41</v>
      </c>
      <c r="D4" s="97" t="s">
        <v>3</v>
      </c>
      <c r="E4" s="99" t="s">
        <v>44</v>
      </c>
      <c r="F4" s="99"/>
      <c r="G4" s="99"/>
      <c r="H4" s="99"/>
      <c r="I4" s="99"/>
      <c r="J4" s="14"/>
      <c r="K4" s="99" t="s">
        <v>113</v>
      </c>
      <c r="L4" s="99"/>
      <c r="M4" s="99"/>
      <c r="N4" s="99"/>
      <c r="O4" s="100" t="s">
        <v>90</v>
      </c>
      <c r="P4" s="97" t="s">
        <v>4</v>
      </c>
    </row>
    <row r="5" spans="1:16" s="15" customFormat="1" ht="43.5" customHeight="1">
      <c r="A5" s="98"/>
      <c r="B5" s="98"/>
      <c r="C5" s="98"/>
      <c r="D5" s="98"/>
      <c r="E5" s="10" t="s">
        <v>85</v>
      </c>
      <c r="F5" s="10" t="s">
        <v>91</v>
      </c>
      <c r="G5" s="10" t="s">
        <v>107</v>
      </c>
      <c r="H5" s="10" t="s">
        <v>106</v>
      </c>
      <c r="I5" s="10" t="s">
        <v>86</v>
      </c>
      <c r="J5" s="10" t="s">
        <v>94</v>
      </c>
      <c r="K5" s="10" t="s">
        <v>109</v>
      </c>
      <c r="L5" s="10" t="s">
        <v>110</v>
      </c>
      <c r="M5" s="10" t="s">
        <v>111</v>
      </c>
      <c r="N5" s="10" t="s">
        <v>112</v>
      </c>
      <c r="O5" s="101"/>
      <c r="P5" s="98"/>
    </row>
    <row r="6" spans="1:16" ht="32.25" customHeight="1">
      <c r="A6" s="4">
        <v>1</v>
      </c>
      <c r="B6" s="5" t="s">
        <v>5</v>
      </c>
      <c r="C6" s="6">
        <v>10</v>
      </c>
      <c r="D6" s="4">
        <v>2</v>
      </c>
      <c r="E6" s="11"/>
      <c r="F6" s="11">
        <v>2</v>
      </c>
      <c r="G6" s="11"/>
      <c r="H6" s="11"/>
      <c r="I6" s="11"/>
      <c r="J6" s="11"/>
      <c r="K6" s="11"/>
      <c r="L6" s="11"/>
      <c r="M6" s="11"/>
      <c r="N6" s="11"/>
      <c r="O6" s="6">
        <f>details!G8</f>
        <v>7.0600000000000005</v>
      </c>
      <c r="P6" s="16" t="s">
        <v>99</v>
      </c>
    </row>
    <row r="7" spans="1:16" ht="21" customHeight="1">
      <c r="A7" s="4">
        <f>A6+1</f>
        <v>2</v>
      </c>
      <c r="B7" s="5" t="s">
        <v>6</v>
      </c>
      <c r="C7" s="6">
        <v>15</v>
      </c>
      <c r="D7" s="4">
        <v>3</v>
      </c>
      <c r="E7" s="11"/>
      <c r="F7" s="11"/>
      <c r="G7" s="11"/>
      <c r="H7" s="11"/>
      <c r="I7" s="11">
        <v>1</v>
      </c>
      <c r="J7" s="11">
        <v>2</v>
      </c>
      <c r="K7" s="11">
        <v>1</v>
      </c>
      <c r="L7" s="11"/>
      <c r="M7" s="11"/>
      <c r="N7" s="11"/>
      <c r="O7" s="6">
        <f>details!G13</f>
        <v>13.850000000000001</v>
      </c>
      <c r="P7" s="13"/>
    </row>
    <row r="8" spans="1:16" ht="27">
      <c r="A8" s="4">
        <f aca="true" t="shared" si="0" ref="A8:A27">A7+1</f>
        <v>3</v>
      </c>
      <c r="B8" s="5" t="s">
        <v>7</v>
      </c>
      <c r="C8" s="6">
        <v>10</v>
      </c>
      <c r="D8" s="4">
        <v>2</v>
      </c>
      <c r="E8" s="11"/>
      <c r="F8" s="11">
        <v>1</v>
      </c>
      <c r="G8" s="11"/>
      <c r="H8" s="11"/>
      <c r="I8" s="11"/>
      <c r="J8" s="11">
        <v>1</v>
      </c>
      <c r="K8" s="11"/>
      <c r="L8" s="11"/>
      <c r="M8" s="11"/>
      <c r="N8" s="11"/>
      <c r="O8" s="6">
        <f>details!G17</f>
        <v>3.467</v>
      </c>
      <c r="P8" s="16" t="s">
        <v>95</v>
      </c>
    </row>
    <row r="9" spans="1:16" ht="20.25" customHeight="1">
      <c r="A9" s="4">
        <f t="shared" si="0"/>
        <v>4</v>
      </c>
      <c r="B9" s="5" t="s">
        <v>8</v>
      </c>
      <c r="C9" s="6">
        <v>20</v>
      </c>
      <c r="D9" s="4">
        <v>4</v>
      </c>
      <c r="E9" s="11"/>
      <c r="F9" s="11"/>
      <c r="G9" s="11"/>
      <c r="H9" s="11"/>
      <c r="I9" s="11">
        <v>3</v>
      </c>
      <c r="J9" s="11">
        <v>1</v>
      </c>
      <c r="K9" s="11"/>
      <c r="L9" s="11">
        <v>3</v>
      </c>
      <c r="M9" s="11"/>
      <c r="N9" s="11"/>
      <c r="O9" s="6">
        <f>details!G23</f>
        <v>17.52</v>
      </c>
      <c r="P9" s="13"/>
    </row>
    <row r="10" spans="1:16" ht="20.25" customHeight="1">
      <c r="A10" s="4">
        <f t="shared" si="0"/>
        <v>5</v>
      </c>
      <c r="B10" s="5" t="s">
        <v>9</v>
      </c>
      <c r="C10" s="6">
        <v>5</v>
      </c>
      <c r="D10" s="4">
        <v>1</v>
      </c>
      <c r="E10" s="11"/>
      <c r="F10" s="11"/>
      <c r="G10" s="11"/>
      <c r="H10" s="11"/>
      <c r="I10" s="11">
        <v>1</v>
      </c>
      <c r="J10" s="11"/>
      <c r="K10" s="11"/>
      <c r="L10" s="11">
        <v>1</v>
      </c>
      <c r="M10" s="11"/>
      <c r="N10" s="11"/>
      <c r="O10" s="6">
        <f>details!G26</f>
        <v>1.78</v>
      </c>
      <c r="P10" s="17"/>
    </row>
    <row r="11" spans="1:16" ht="20.25" customHeight="1">
      <c r="A11" s="4">
        <f t="shared" si="0"/>
        <v>6</v>
      </c>
      <c r="B11" s="5" t="s">
        <v>10</v>
      </c>
      <c r="C11" s="6">
        <v>30</v>
      </c>
      <c r="D11" s="4">
        <v>6</v>
      </c>
      <c r="E11" s="11">
        <v>2</v>
      </c>
      <c r="F11" s="11"/>
      <c r="G11" s="11"/>
      <c r="H11" s="11"/>
      <c r="I11" s="11"/>
      <c r="J11" s="11">
        <v>4</v>
      </c>
      <c r="K11" s="11"/>
      <c r="L11" s="11"/>
      <c r="M11" s="11"/>
      <c r="N11" s="11"/>
      <c r="O11" s="6">
        <f>details!G34</f>
        <v>26.390000000000004</v>
      </c>
      <c r="P11" s="12"/>
    </row>
    <row r="12" spans="1:16" ht="54.75">
      <c r="A12" s="4">
        <f t="shared" si="0"/>
        <v>7</v>
      </c>
      <c r="B12" s="5" t="s">
        <v>11</v>
      </c>
      <c r="C12" s="6">
        <v>5</v>
      </c>
      <c r="D12" s="4">
        <v>1</v>
      </c>
      <c r="E12" s="11">
        <v>1</v>
      </c>
      <c r="F12" s="11"/>
      <c r="G12" s="11"/>
      <c r="H12" s="11"/>
      <c r="I12" s="11"/>
      <c r="J12" s="11"/>
      <c r="K12" s="11"/>
      <c r="L12" s="11"/>
      <c r="M12" s="11"/>
      <c r="N12" s="11"/>
      <c r="O12" s="6">
        <f>details!G37</f>
        <v>4.41</v>
      </c>
      <c r="P12" s="16" t="s">
        <v>98</v>
      </c>
    </row>
    <row r="13" spans="1:16" ht="54.75">
      <c r="A13" s="4">
        <f t="shared" si="0"/>
        <v>8</v>
      </c>
      <c r="B13" s="5" t="s">
        <v>12</v>
      </c>
      <c r="C13" s="6">
        <v>35</v>
      </c>
      <c r="D13" s="4">
        <v>7</v>
      </c>
      <c r="E13" s="11">
        <v>3</v>
      </c>
      <c r="F13" s="11">
        <v>1</v>
      </c>
      <c r="G13" s="11">
        <v>3</v>
      </c>
      <c r="H13" s="11"/>
      <c r="I13" s="11"/>
      <c r="J13" s="11"/>
      <c r="K13" s="11"/>
      <c r="L13" s="11"/>
      <c r="M13" s="11">
        <v>3</v>
      </c>
      <c r="N13" s="11"/>
      <c r="O13" s="6">
        <f>details!G46</f>
        <v>13.399999999999999</v>
      </c>
      <c r="P13" s="16" t="s">
        <v>96</v>
      </c>
    </row>
    <row r="14" spans="1:16" ht="23.25" customHeight="1">
      <c r="A14" s="4">
        <f t="shared" si="0"/>
        <v>9</v>
      </c>
      <c r="B14" s="5" t="s">
        <v>13</v>
      </c>
      <c r="C14" s="6">
        <v>20</v>
      </c>
      <c r="D14" s="4">
        <v>4</v>
      </c>
      <c r="E14" s="11"/>
      <c r="F14" s="11"/>
      <c r="G14" s="11">
        <v>1</v>
      </c>
      <c r="H14" s="11"/>
      <c r="I14" s="11"/>
      <c r="J14" s="11">
        <v>3</v>
      </c>
      <c r="K14" s="11"/>
      <c r="L14" s="11"/>
      <c r="M14" s="11">
        <v>1</v>
      </c>
      <c r="N14" s="11"/>
      <c r="O14" s="6">
        <f>details!G52</f>
        <v>16.68273</v>
      </c>
      <c r="P14" s="16"/>
    </row>
    <row r="15" spans="1:16" ht="27">
      <c r="A15" s="4">
        <f t="shared" si="0"/>
        <v>10</v>
      </c>
      <c r="B15" s="5" t="s">
        <v>14</v>
      </c>
      <c r="C15" s="6">
        <v>20</v>
      </c>
      <c r="D15" s="4">
        <v>4</v>
      </c>
      <c r="E15" s="11">
        <v>4</v>
      </c>
      <c r="F15" s="11"/>
      <c r="G15" s="11"/>
      <c r="H15" s="11"/>
      <c r="I15" s="11"/>
      <c r="J15" s="11"/>
      <c r="K15" s="11"/>
      <c r="L15" s="11"/>
      <c r="M15" s="11"/>
      <c r="N15" s="11"/>
      <c r="O15" s="6">
        <f>details!G58</f>
        <v>15.34</v>
      </c>
      <c r="P15" s="16" t="s">
        <v>97</v>
      </c>
    </row>
    <row r="16" spans="1:16" ht="27">
      <c r="A16" s="4">
        <f t="shared" si="0"/>
        <v>11</v>
      </c>
      <c r="B16" s="5" t="s">
        <v>16</v>
      </c>
      <c r="C16" s="6">
        <v>25</v>
      </c>
      <c r="D16" s="4">
        <v>5</v>
      </c>
      <c r="E16" s="11">
        <v>5</v>
      </c>
      <c r="F16" s="11"/>
      <c r="G16" s="11"/>
      <c r="H16" s="11"/>
      <c r="I16" s="11"/>
      <c r="J16" s="11"/>
      <c r="K16" s="11"/>
      <c r="L16" s="11"/>
      <c r="M16" s="11"/>
      <c r="N16" s="11"/>
      <c r="O16" s="6">
        <f>details!G65</f>
        <v>0</v>
      </c>
      <c r="P16" s="16" t="s">
        <v>97</v>
      </c>
    </row>
    <row r="17" spans="1:16" ht="27">
      <c r="A17" s="4">
        <f t="shared" si="0"/>
        <v>12</v>
      </c>
      <c r="B17" s="5" t="s">
        <v>15</v>
      </c>
      <c r="C17" s="6">
        <v>5</v>
      </c>
      <c r="D17" s="4">
        <v>1</v>
      </c>
      <c r="E17" s="11">
        <v>1</v>
      </c>
      <c r="F17" s="11"/>
      <c r="G17" s="11"/>
      <c r="H17" s="11"/>
      <c r="I17" s="11"/>
      <c r="J17" s="11"/>
      <c r="K17" s="11"/>
      <c r="L17" s="11"/>
      <c r="M17" s="11"/>
      <c r="N17" s="11"/>
      <c r="O17" s="6">
        <f>details!G68</f>
        <v>4.29</v>
      </c>
      <c r="P17" s="13" t="s">
        <v>92</v>
      </c>
    </row>
    <row r="18" spans="1:16" ht="24" customHeight="1">
      <c r="A18" s="4">
        <f t="shared" si="0"/>
        <v>13</v>
      </c>
      <c r="B18" s="5" t="s">
        <v>17</v>
      </c>
      <c r="C18" s="6">
        <v>10</v>
      </c>
      <c r="D18" s="4">
        <v>2</v>
      </c>
      <c r="E18" s="11"/>
      <c r="F18" s="11"/>
      <c r="G18" s="11"/>
      <c r="H18" s="11"/>
      <c r="I18" s="11"/>
      <c r="J18" s="11">
        <v>2</v>
      </c>
      <c r="K18" s="11"/>
      <c r="L18" s="11"/>
      <c r="M18" s="11"/>
      <c r="N18" s="11"/>
      <c r="O18" s="6">
        <f>details!G72</f>
        <v>9.36</v>
      </c>
      <c r="P18" s="13"/>
    </row>
    <row r="19" spans="1:16" ht="27">
      <c r="A19" s="4">
        <f t="shared" si="0"/>
        <v>14</v>
      </c>
      <c r="B19" s="5" t="s">
        <v>18</v>
      </c>
      <c r="C19" s="6">
        <v>25</v>
      </c>
      <c r="D19" s="4">
        <v>5</v>
      </c>
      <c r="E19" s="11">
        <v>5</v>
      </c>
      <c r="F19" s="11"/>
      <c r="G19" s="11"/>
      <c r="H19" s="11"/>
      <c r="I19" s="11"/>
      <c r="J19" s="11"/>
      <c r="K19" s="11"/>
      <c r="L19" s="11"/>
      <c r="M19" s="11"/>
      <c r="N19" s="11"/>
      <c r="O19" s="6" t="e">
        <f>details!#REF!</f>
        <v>#REF!</v>
      </c>
      <c r="P19" s="16" t="s">
        <v>100</v>
      </c>
    </row>
    <row r="20" spans="1:16" ht="18.75" customHeight="1">
      <c r="A20" s="4">
        <f t="shared" si="0"/>
        <v>15</v>
      </c>
      <c r="B20" s="5" t="s">
        <v>19</v>
      </c>
      <c r="C20" s="6">
        <v>20</v>
      </c>
      <c r="D20" s="4">
        <v>4</v>
      </c>
      <c r="E20" s="11">
        <v>4</v>
      </c>
      <c r="F20" s="11"/>
      <c r="G20" s="11"/>
      <c r="H20" s="11"/>
      <c r="I20" s="11"/>
      <c r="J20" s="11"/>
      <c r="K20" s="11"/>
      <c r="L20" s="11"/>
      <c r="M20" s="11"/>
      <c r="N20" s="11"/>
      <c r="O20" s="6" t="e">
        <f>details!#REF!</f>
        <v>#REF!</v>
      </c>
      <c r="P20" s="16" t="s">
        <v>89</v>
      </c>
    </row>
    <row r="21" spans="1:16" ht="18.75" customHeight="1">
      <c r="A21" s="4">
        <f t="shared" si="0"/>
        <v>16</v>
      </c>
      <c r="B21" s="5" t="s">
        <v>26</v>
      </c>
      <c r="C21" s="6">
        <v>5</v>
      </c>
      <c r="D21" s="4">
        <v>1</v>
      </c>
      <c r="E21" s="11"/>
      <c r="F21" s="11"/>
      <c r="G21" s="11"/>
      <c r="H21" s="11"/>
      <c r="I21" s="11">
        <v>1</v>
      </c>
      <c r="J21" s="11"/>
      <c r="K21" s="11"/>
      <c r="L21" s="11"/>
      <c r="M21" s="11">
        <v>1</v>
      </c>
      <c r="N21" s="11"/>
      <c r="O21" s="6" t="e">
        <f>details!#REF!</f>
        <v>#REF!</v>
      </c>
      <c r="P21" s="13"/>
    </row>
    <row r="22" spans="1:16" ht="82.5">
      <c r="A22" s="4">
        <f t="shared" si="0"/>
        <v>17</v>
      </c>
      <c r="B22" s="18" t="s">
        <v>20</v>
      </c>
      <c r="C22" s="6">
        <v>30</v>
      </c>
      <c r="D22" s="4">
        <v>6</v>
      </c>
      <c r="E22" s="11">
        <v>1</v>
      </c>
      <c r="F22" s="11"/>
      <c r="G22" s="11"/>
      <c r="H22" s="11"/>
      <c r="I22" s="11">
        <v>2</v>
      </c>
      <c r="J22" s="11">
        <v>3</v>
      </c>
      <c r="K22" s="11"/>
      <c r="L22" s="11">
        <v>1</v>
      </c>
      <c r="M22" s="11"/>
      <c r="N22" s="11">
        <v>1</v>
      </c>
      <c r="O22" s="6" t="e">
        <f>details!#REF!</f>
        <v>#REF!</v>
      </c>
      <c r="P22" s="16" t="s">
        <v>101</v>
      </c>
    </row>
    <row r="23" spans="1:16" ht="54.75">
      <c r="A23" s="4">
        <f t="shared" si="0"/>
        <v>18</v>
      </c>
      <c r="B23" s="18" t="s">
        <v>21</v>
      </c>
      <c r="C23" s="6">
        <v>20</v>
      </c>
      <c r="D23" s="4">
        <v>4</v>
      </c>
      <c r="E23" s="11">
        <v>2</v>
      </c>
      <c r="F23" s="11">
        <v>1</v>
      </c>
      <c r="G23" s="11"/>
      <c r="H23" s="11"/>
      <c r="I23" s="11"/>
      <c r="J23" s="11">
        <v>1</v>
      </c>
      <c r="K23" s="11"/>
      <c r="L23" s="11"/>
      <c r="M23" s="11"/>
      <c r="N23" s="11"/>
      <c r="O23" s="6" t="e">
        <f>details!#REF!</f>
        <v>#REF!</v>
      </c>
      <c r="P23" s="16" t="s">
        <v>102</v>
      </c>
    </row>
    <row r="24" spans="1:16" ht="18.75" customHeight="1">
      <c r="A24" s="4">
        <f t="shared" si="0"/>
        <v>19</v>
      </c>
      <c r="B24" s="5" t="s">
        <v>24</v>
      </c>
      <c r="C24" s="6">
        <v>30</v>
      </c>
      <c r="D24" s="4">
        <v>6</v>
      </c>
      <c r="E24" s="11"/>
      <c r="F24" s="11"/>
      <c r="G24" s="11"/>
      <c r="H24" s="11"/>
      <c r="I24" s="11"/>
      <c r="J24" s="11">
        <v>6</v>
      </c>
      <c r="K24" s="11"/>
      <c r="L24" s="11"/>
      <c r="M24" s="11"/>
      <c r="N24" s="11"/>
      <c r="O24" s="6" t="e">
        <f>details!#REF!</f>
        <v>#REF!</v>
      </c>
      <c r="P24" s="13"/>
    </row>
    <row r="25" spans="1:16" ht="18.75" customHeight="1">
      <c r="A25" s="4">
        <f t="shared" si="0"/>
        <v>20</v>
      </c>
      <c r="B25" s="5" t="s">
        <v>25</v>
      </c>
      <c r="C25" s="6">
        <v>25</v>
      </c>
      <c r="D25" s="4">
        <v>5</v>
      </c>
      <c r="E25" s="11"/>
      <c r="F25" s="11"/>
      <c r="G25" s="11"/>
      <c r="H25" s="11"/>
      <c r="I25" s="11">
        <v>1</v>
      </c>
      <c r="J25" s="11">
        <v>4</v>
      </c>
      <c r="K25" s="11"/>
      <c r="L25" s="11"/>
      <c r="M25" s="11">
        <v>1</v>
      </c>
      <c r="N25" s="11"/>
      <c r="O25" s="6" t="e">
        <f>details!#REF!</f>
        <v>#REF!</v>
      </c>
      <c r="P25" s="16" t="s">
        <v>93</v>
      </c>
    </row>
    <row r="26" spans="1:16" ht="27">
      <c r="A26" s="4">
        <f t="shared" si="0"/>
        <v>21</v>
      </c>
      <c r="B26" s="5" t="s">
        <v>23</v>
      </c>
      <c r="C26" s="6">
        <v>25</v>
      </c>
      <c r="D26" s="4">
        <v>5</v>
      </c>
      <c r="E26" s="11"/>
      <c r="F26" s="11">
        <v>2</v>
      </c>
      <c r="G26" s="11"/>
      <c r="H26" s="11"/>
      <c r="I26" s="11"/>
      <c r="J26" s="11">
        <v>3</v>
      </c>
      <c r="K26" s="11"/>
      <c r="L26" s="11"/>
      <c r="M26" s="11"/>
      <c r="N26" s="11"/>
      <c r="O26" s="6" t="e">
        <f>details!#REF!</f>
        <v>#REF!</v>
      </c>
      <c r="P26" s="16" t="s">
        <v>103</v>
      </c>
    </row>
    <row r="27" spans="1:16" ht="18.75" customHeight="1">
      <c r="A27" s="4">
        <f t="shared" si="0"/>
        <v>22</v>
      </c>
      <c r="B27" s="5" t="s">
        <v>22</v>
      </c>
      <c r="C27" s="6">
        <v>15</v>
      </c>
      <c r="D27" s="4">
        <v>3</v>
      </c>
      <c r="E27" s="11"/>
      <c r="F27" s="11"/>
      <c r="G27" s="11"/>
      <c r="H27" s="11"/>
      <c r="I27" s="11">
        <v>2</v>
      </c>
      <c r="J27" s="11">
        <v>1</v>
      </c>
      <c r="K27" s="11"/>
      <c r="L27" s="11">
        <v>1</v>
      </c>
      <c r="M27" s="11">
        <v>1</v>
      </c>
      <c r="N27" s="11"/>
      <c r="O27" s="6" t="e">
        <f>details!#REF!</f>
        <v>#REF!</v>
      </c>
      <c r="P27" s="13"/>
    </row>
    <row r="28" spans="1:16" ht="13.5">
      <c r="A28" s="4"/>
      <c r="B28" s="7" t="s">
        <v>27</v>
      </c>
      <c r="C28" s="8">
        <f aca="true" t="shared" si="1" ref="C28:O28">SUM(C6:C27)</f>
        <v>405</v>
      </c>
      <c r="D28" s="7">
        <f t="shared" si="1"/>
        <v>81</v>
      </c>
      <c r="E28" s="7">
        <f t="shared" si="1"/>
        <v>28</v>
      </c>
      <c r="F28" s="7">
        <f t="shared" si="1"/>
        <v>7</v>
      </c>
      <c r="G28" s="7">
        <f t="shared" si="1"/>
        <v>4</v>
      </c>
      <c r="H28" s="7">
        <f t="shared" si="1"/>
        <v>0</v>
      </c>
      <c r="I28" s="7">
        <f>SUM(I6:I27)</f>
        <v>11</v>
      </c>
      <c r="J28" s="7">
        <f t="shared" si="1"/>
        <v>31</v>
      </c>
      <c r="K28" s="7">
        <f t="shared" si="1"/>
        <v>1</v>
      </c>
      <c r="L28" s="7">
        <f t="shared" si="1"/>
        <v>6</v>
      </c>
      <c r="M28" s="7">
        <f t="shared" si="1"/>
        <v>7</v>
      </c>
      <c r="N28" s="7">
        <f t="shared" si="1"/>
        <v>1</v>
      </c>
      <c r="O28" s="8" t="e">
        <f t="shared" si="1"/>
        <v>#REF!</v>
      </c>
      <c r="P28" s="5"/>
    </row>
  </sheetData>
  <sheetProtection/>
  <mergeCells count="10">
    <mergeCell ref="A1:P1"/>
    <mergeCell ref="A2:P2"/>
    <mergeCell ref="A4:A5"/>
    <mergeCell ref="B4:B5"/>
    <mergeCell ref="C4:C5"/>
    <mergeCell ref="D4:D5"/>
    <mergeCell ref="E4:I4"/>
    <mergeCell ref="O4:O5"/>
    <mergeCell ref="P4:P5"/>
    <mergeCell ref="K4:N4"/>
  </mergeCells>
  <printOptions horizontalCentered="1"/>
  <pageMargins left="0.9" right="0.25" top="0.4" bottom="0.75" header="0.3" footer="0.3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0"/>
  <sheetViews>
    <sheetView view="pageBreakPreview" zoomScale="85" zoomScaleSheetLayoutView="85" zoomScalePageLayoutView="0" workbookViewId="0" topLeftCell="A1">
      <pane xSplit="2" ySplit="5" topLeftCell="C12" activePane="bottomRight" state="frozen"/>
      <selection pane="topLeft" activeCell="H13" sqref="H13"/>
      <selection pane="topRight" activeCell="H13" sqref="H13"/>
      <selection pane="bottomLeft" activeCell="H13" sqref="H13"/>
      <selection pane="bottomRight" activeCell="O13" sqref="O13"/>
    </sheetView>
  </sheetViews>
  <sheetFormatPr defaultColWidth="9.140625" defaultRowHeight="12.75"/>
  <cols>
    <col min="1" max="1" width="3.57421875" style="2" customWidth="1"/>
    <col min="2" max="2" width="8.7109375" style="1" customWidth="1"/>
    <col min="3" max="3" width="9.28125" style="2" customWidth="1"/>
    <col min="4" max="4" width="13.57421875" style="2" customWidth="1"/>
    <col min="5" max="5" width="10.28125" style="2" customWidth="1"/>
    <col min="6" max="6" width="11.421875" style="2" customWidth="1"/>
    <col min="7" max="7" width="12.8515625" style="2" customWidth="1"/>
    <col min="8" max="8" width="9.28125" style="2" customWidth="1"/>
    <col min="9" max="9" width="9.00390625" style="2" customWidth="1"/>
    <col min="10" max="10" width="7.57421875" style="2" customWidth="1"/>
    <col min="11" max="11" width="8.140625" style="2" customWidth="1"/>
    <col min="12" max="12" width="11.140625" style="2" customWidth="1"/>
    <col min="13" max="13" width="11.00390625" style="2" customWidth="1"/>
    <col min="14" max="14" width="9.7109375" style="2" customWidth="1"/>
    <col min="15" max="15" width="7.00390625" style="2" customWidth="1"/>
    <col min="16" max="16" width="7.140625" style="2" customWidth="1"/>
    <col min="17" max="17" width="8.00390625" style="2" customWidth="1"/>
    <col min="18" max="18" width="10.28125" style="2" customWidth="1"/>
    <col min="19" max="16384" width="9.140625" style="1" customWidth="1"/>
  </cols>
  <sheetData>
    <row r="1" spans="1:18" ht="15">
      <c r="A1" s="96" t="s">
        <v>117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</row>
    <row r="2" spans="1:18" ht="15">
      <c r="A2" s="96" t="s">
        <v>59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</row>
    <row r="3" ht="7.5" customHeight="1"/>
    <row r="4" spans="1:18" s="15" customFormat="1" ht="32.25" customHeight="1">
      <c r="A4" s="97" t="s">
        <v>1</v>
      </c>
      <c r="B4" s="97" t="s">
        <v>2</v>
      </c>
      <c r="C4" s="97" t="s">
        <v>210</v>
      </c>
      <c r="D4" s="111" t="s">
        <v>228</v>
      </c>
      <c r="E4" s="103" t="s">
        <v>229</v>
      </c>
      <c r="F4" s="112" t="s">
        <v>230</v>
      </c>
      <c r="G4" s="102" t="s">
        <v>231</v>
      </c>
      <c r="H4" s="103"/>
      <c r="I4" s="103"/>
      <c r="J4" s="104"/>
      <c r="K4" s="105" t="s">
        <v>232</v>
      </c>
      <c r="L4" s="106" t="s">
        <v>233</v>
      </c>
      <c r="M4" s="107"/>
      <c r="N4" s="108"/>
      <c r="O4" s="109" t="s">
        <v>234</v>
      </c>
      <c r="P4" s="110"/>
      <c r="Q4" s="109" t="s">
        <v>218</v>
      </c>
      <c r="R4" s="110"/>
    </row>
    <row r="5" spans="1:18" s="15" customFormat="1" ht="62.25" customHeight="1">
      <c r="A5" s="98"/>
      <c r="B5" s="98"/>
      <c r="C5" s="98"/>
      <c r="D5" s="111"/>
      <c r="E5" s="103"/>
      <c r="F5" s="112"/>
      <c r="G5" s="67" t="s">
        <v>235</v>
      </c>
      <c r="H5" s="68" t="s">
        <v>236</v>
      </c>
      <c r="I5" s="68" t="s">
        <v>237</v>
      </c>
      <c r="J5" s="69" t="s">
        <v>238</v>
      </c>
      <c r="K5" s="105"/>
      <c r="L5" s="70" t="s">
        <v>239</v>
      </c>
      <c r="M5" s="10" t="s">
        <v>106</v>
      </c>
      <c r="N5" s="71" t="s">
        <v>86</v>
      </c>
      <c r="O5" s="72" t="s">
        <v>216</v>
      </c>
      <c r="P5" s="73" t="s">
        <v>240</v>
      </c>
      <c r="Q5" s="72" t="s">
        <v>241</v>
      </c>
      <c r="R5" s="73" t="s">
        <v>220</v>
      </c>
    </row>
    <row r="6" spans="1:18" s="15" customFormat="1" ht="12.75">
      <c r="A6" s="63">
        <v>1</v>
      </c>
      <c r="B6" s="63">
        <v>2</v>
      </c>
      <c r="C6" s="63">
        <v>3</v>
      </c>
      <c r="D6" s="65">
        <v>4</v>
      </c>
      <c r="E6" s="68">
        <v>5</v>
      </c>
      <c r="F6" s="66">
        <v>6</v>
      </c>
      <c r="G6" s="67">
        <v>7</v>
      </c>
      <c r="H6" s="68">
        <v>8</v>
      </c>
      <c r="I6" s="83">
        <v>9</v>
      </c>
      <c r="J6" s="69">
        <v>10</v>
      </c>
      <c r="K6" s="78">
        <v>11</v>
      </c>
      <c r="L6" s="70">
        <v>12</v>
      </c>
      <c r="M6" s="64">
        <v>13</v>
      </c>
      <c r="N6" s="71">
        <v>14</v>
      </c>
      <c r="O6" s="72">
        <v>15</v>
      </c>
      <c r="P6" s="73">
        <v>16</v>
      </c>
      <c r="Q6" s="72">
        <v>17</v>
      </c>
      <c r="R6" s="73">
        <v>18</v>
      </c>
    </row>
    <row r="7" spans="1:18" ht="19.5" customHeight="1">
      <c r="A7" s="4">
        <v>1</v>
      </c>
      <c r="B7" s="5" t="s">
        <v>187</v>
      </c>
      <c r="C7" s="6">
        <v>10</v>
      </c>
      <c r="D7" s="6">
        <f>details!G8</f>
        <v>7.0600000000000005</v>
      </c>
      <c r="E7" s="6"/>
      <c r="F7" s="81">
        <v>2</v>
      </c>
      <c r="G7" s="22"/>
      <c r="H7" s="6"/>
      <c r="I7" s="21"/>
      <c r="J7" s="75">
        <f>G7+H7+I7</f>
        <v>0</v>
      </c>
      <c r="K7" s="79">
        <f>F7-J7</f>
        <v>2</v>
      </c>
      <c r="L7" s="74">
        <v>2</v>
      </c>
      <c r="M7" s="6"/>
      <c r="N7" s="77"/>
      <c r="O7" s="74">
        <v>2</v>
      </c>
      <c r="P7" s="75"/>
      <c r="Q7" s="74">
        <v>2</v>
      </c>
      <c r="R7" s="75"/>
    </row>
    <row r="8" spans="1:18" ht="19.5" customHeight="1">
      <c r="A8" s="4">
        <f>A7+1</f>
        <v>2</v>
      </c>
      <c r="B8" s="5" t="s">
        <v>173</v>
      </c>
      <c r="C8" s="6">
        <v>15</v>
      </c>
      <c r="D8" s="6">
        <f>details!G13</f>
        <v>13.850000000000001</v>
      </c>
      <c r="E8" s="6"/>
      <c r="F8" s="81">
        <v>3</v>
      </c>
      <c r="G8" s="22"/>
      <c r="H8" s="6"/>
      <c r="I8" s="21"/>
      <c r="J8" s="75">
        <f aca="true" t="shared" si="0" ref="J8:J19">G8+H8+I8</f>
        <v>0</v>
      </c>
      <c r="K8" s="79">
        <f aca="true" t="shared" si="1" ref="K8:K19">F8-J8</f>
        <v>3</v>
      </c>
      <c r="L8" s="74">
        <v>3</v>
      </c>
      <c r="M8" s="6"/>
      <c r="N8" s="77"/>
      <c r="O8" s="74">
        <v>3</v>
      </c>
      <c r="P8" s="75"/>
      <c r="Q8" s="74">
        <v>3</v>
      </c>
      <c r="R8" s="75"/>
    </row>
    <row r="9" spans="1:18" ht="19.5" customHeight="1">
      <c r="A9" s="4">
        <f aca="true" t="shared" si="2" ref="A9:A19">A8+1</f>
        <v>3</v>
      </c>
      <c r="B9" s="5" t="s">
        <v>174</v>
      </c>
      <c r="C9" s="6">
        <v>10</v>
      </c>
      <c r="D9" s="6">
        <f>details!G17</f>
        <v>3.467</v>
      </c>
      <c r="E9" s="6"/>
      <c r="F9" s="81">
        <v>2</v>
      </c>
      <c r="G9" s="22">
        <v>1</v>
      </c>
      <c r="H9" s="6"/>
      <c r="I9" s="21"/>
      <c r="J9" s="75">
        <f t="shared" si="0"/>
        <v>1</v>
      </c>
      <c r="K9" s="79">
        <f t="shared" si="1"/>
        <v>1</v>
      </c>
      <c r="L9" s="74">
        <v>1</v>
      </c>
      <c r="M9" s="6"/>
      <c r="N9" s="77"/>
      <c r="O9" s="74">
        <v>1</v>
      </c>
      <c r="P9" s="75"/>
      <c r="Q9" s="74">
        <v>1</v>
      </c>
      <c r="R9" s="75"/>
    </row>
    <row r="10" spans="1:18" ht="19.5" customHeight="1">
      <c r="A10" s="4">
        <f t="shared" si="2"/>
        <v>4</v>
      </c>
      <c r="B10" s="5" t="s">
        <v>146</v>
      </c>
      <c r="C10" s="6">
        <v>20</v>
      </c>
      <c r="D10" s="6">
        <f>details!G23</f>
        <v>17.52</v>
      </c>
      <c r="E10" s="6">
        <f>details!F19-details!G19</f>
        <v>1.37</v>
      </c>
      <c r="F10" s="81">
        <v>4</v>
      </c>
      <c r="G10" s="22"/>
      <c r="H10" s="6"/>
      <c r="I10" s="21"/>
      <c r="J10" s="75">
        <f t="shared" si="0"/>
        <v>0</v>
      </c>
      <c r="K10" s="79">
        <f t="shared" si="1"/>
        <v>4</v>
      </c>
      <c r="L10" s="74">
        <v>4</v>
      </c>
      <c r="M10" s="6"/>
      <c r="N10" s="77"/>
      <c r="O10" s="74">
        <v>3</v>
      </c>
      <c r="P10" s="75">
        <v>1</v>
      </c>
      <c r="Q10" s="74">
        <v>3</v>
      </c>
      <c r="R10" s="75">
        <v>1</v>
      </c>
    </row>
    <row r="11" spans="1:18" ht="19.5" customHeight="1">
      <c r="A11" s="4">
        <f t="shared" si="2"/>
        <v>5</v>
      </c>
      <c r="B11" s="5" t="s">
        <v>147</v>
      </c>
      <c r="C11" s="6">
        <v>5</v>
      </c>
      <c r="D11" s="6">
        <f>details!G26</f>
        <v>1.78</v>
      </c>
      <c r="E11" s="6"/>
      <c r="F11" s="81">
        <v>1</v>
      </c>
      <c r="G11" s="22"/>
      <c r="H11" s="6"/>
      <c r="I11" s="21">
        <v>1</v>
      </c>
      <c r="J11" s="75">
        <f t="shared" si="0"/>
        <v>1</v>
      </c>
      <c r="K11" s="79">
        <f t="shared" si="1"/>
        <v>0</v>
      </c>
      <c r="L11" s="74">
        <v>0</v>
      </c>
      <c r="M11" s="6"/>
      <c r="N11" s="77"/>
      <c r="O11" s="74"/>
      <c r="P11" s="75"/>
      <c r="Q11" s="74"/>
      <c r="R11" s="75"/>
    </row>
    <row r="12" spans="1:18" ht="19.5" customHeight="1">
      <c r="A12" s="4">
        <f t="shared" si="2"/>
        <v>6</v>
      </c>
      <c r="B12" s="5" t="s">
        <v>193</v>
      </c>
      <c r="C12" s="6">
        <v>30</v>
      </c>
      <c r="D12" s="6">
        <f>details!G34</f>
        <v>26.390000000000004</v>
      </c>
      <c r="E12" s="6"/>
      <c r="F12" s="81">
        <v>6</v>
      </c>
      <c r="G12" s="22"/>
      <c r="H12" s="6"/>
      <c r="I12" s="21"/>
      <c r="J12" s="75">
        <f t="shared" si="0"/>
        <v>0</v>
      </c>
      <c r="K12" s="79">
        <f t="shared" si="1"/>
        <v>6</v>
      </c>
      <c r="L12" s="74">
        <v>6</v>
      </c>
      <c r="M12" s="6"/>
      <c r="N12" s="77"/>
      <c r="O12" s="74">
        <v>6</v>
      </c>
      <c r="P12" s="75"/>
      <c r="Q12" s="74">
        <v>6</v>
      </c>
      <c r="R12" s="75"/>
    </row>
    <row r="13" spans="1:18" ht="19.5" customHeight="1">
      <c r="A13" s="4">
        <f t="shared" si="2"/>
        <v>7</v>
      </c>
      <c r="B13" s="5" t="s">
        <v>151</v>
      </c>
      <c r="C13" s="6">
        <v>5</v>
      </c>
      <c r="D13" s="6">
        <f>details!G37</f>
        <v>4.41</v>
      </c>
      <c r="E13" s="6">
        <f>details!F36-details!G36</f>
        <v>0.5899999999999999</v>
      </c>
      <c r="F13" s="81">
        <v>1</v>
      </c>
      <c r="G13" s="22"/>
      <c r="H13" s="6"/>
      <c r="I13" s="21"/>
      <c r="J13" s="75">
        <f t="shared" si="0"/>
        <v>0</v>
      </c>
      <c r="K13" s="79">
        <f t="shared" si="1"/>
        <v>1</v>
      </c>
      <c r="L13" s="74">
        <v>1</v>
      </c>
      <c r="M13" s="6"/>
      <c r="N13" s="77"/>
      <c r="O13" s="74"/>
      <c r="P13" s="75">
        <v>1</v>
      </c>
      <c r="Q13" s="74">
        <v>1</v>
      </c>
      <c r="R13" s="75"/>
    </row>
    <row r="14" spans="1:18" ht="19.5" customHeight="1">
      <c r="A14" s="4">
        <f t="shared" si="2"/>
        <v>8</v>
      </c>
      <c r="B14" s="5" t="s">
        <v>154</v>
      </c>
      <c r="C14" s="6">
        <v>35</v>
      </c>
      <c r="D14" s="6">
        <f>details!G46</f>
        <v>13.399999999999999</v>
      </c>
      <c r="E14" s="6"/>
      <c r="F14" s="81">
        <v>7</v>
      </c>
      <c r="G14" s="22">
        <v>4</v>
      </c>
      <c r="H14" s="6"/>
      <c r="I14" s="21"/>
      <c r="J14" s="75">
        <f t="shared" si="0"/>
        <v>4</v>
      </c>
      <c r="K14" s="79">
        <f t="shared" si="1"/>
        <v>3</v>
      </c>
      <c r="L14" s="74">
        <v>3</v>
      </c>
      <c r="M14" s="6"/>
      <c r="N14" s="77"/>
      <c r="O14" s="74">
        <v>3</v>
      </c>
      <c r="P14" s="75"/>
      <c r="Q14" s="74">
        <v>3</v>
      </c>
      <c r="R14" s="75"/>
    </row>
    <row r="15" spans="1:18" ht="19.5" customHeight="1">
      <c r="A15" s="4">
        <f t="shared" si="2"/>
        <v>9</v>
      </c>
      <c r="B15" s="5" t="s">
        <v>158</v>
      </c>
      <c r="C15" s="6">
        <v>20</v>
      </c>
      <c r="D15" s="6">
        <f>details!G52</f>
        <v>16.68273</v>
      </c>
      <c r="E15" s="6"/>
      <c r="F15" s="81">
        <v>4</v>
      </c>
      <c r="G15" s="22"/>
      <c r="H15" s="6"/>
      <c r="I15" s="21"/>
      <c r="J15" s="75">
        <f t="shared" si="0"/>
        <v>0</v>
      </c>
      <c r="K15" s="79">
        <f t="shared" si="1"/>
        <v>4</v>
      </c>
      <c r="L15" s="74">
        <v>4</v>
      </c>
      <c r="M15" s="6"/>
      <c r="N15" s="77"/>
      <c r="O15" s="74">
        <v>4</v>
      </c>
      <c r="P15" s="75"/>
      <c r="Q15" s="74">
        <v>4</v>
      </c>
      <c r="R15" s="75"/>
    </row>
    <row r="16" spans="1:18" ht="19.5" customHeight="1">
      <c r="A16" s="4">
        <f t="shared" si="2"/>
        <v>10</v>
      </c>
      <c r="B16" s="5" t="s">
        <v>164</v>
      </c>
      <c r="C16" s="6">
        <v>20</v>
      </c>
      <c r="D16" s="6">
        <f>details!G58</f>
        <v>15.34</v>
      </c>
      <c r="E16" s="6"/>
      <c r="F16" s="81">
        <v>4</v>
      </c>
      <c r="G16" s="22">
        <v>1</v>
      </c>
      <c r="H16" s="6"/>
      <c r="I16" s="21"/>
      <c r="J16" s="75">
        <f t="shared" si="0"/>
        <v>1</v>
      </c>
      <c r="K16" s="79">
        <f t="shared" si="1"/>
        <v>3</v>
      </c>
      <c r="L16" s="74">
        <v>3</v>
      </c>
      <c r="M16" s="6"/>
      <c r="N16" s="77"/>
      <c r="O16" s="74">
        <v>3</v>
      </c>
      <c r="P16" s="75"/>
      <c r="Q16" s="74">
        <v>3</v>
      </c>
      <c r="R16" s="75"/>
    </row>
    <row r="17" spans="1:18" ht="19.5" customHeight="1">
      <c r="A17" s="4">
        <f t="shared" si="2"/>
        <v>11</v>
      </c>
      <c r="B17" s="5" t="s">
        <v>165</v>
      </c>
      <c r="C17" s="6">
        <v>25</v>
      </c>
      <c r="D17" s="6">
        <f>details!G65</f>
        <v>0</v>
      </c>
      <c r="E17" s="6"/>
      <c r="F17" s="81">
        <v>5</v>
      </c>
      <c r="G17" s="82">
        <v>5</v>
      </c>
      <c r="H17" s="6"/>
      <c r="I17" s="21"/>
      <c r="J17" s="75">
        <f t="shared" si="0"/>
        <v>5</v>
      </c>
      <c r="K17" s="79">
        <f t="shared" si="1"/>
        <v>0</v>
      </c>
      <c r="L17" s="74">
        <v>0</v>
      </c>
      <c r="M17" s="6"/>
      <c r="N17" s="77"/>
      <c r="O17" s="74"/>
      <c r="P17" s="75"/>
      <c r="Q17" s="74"/>
      <c r="R17" s="75"/>
    </row>
    <row r="18" spans="1:18" ht="19.5" customHeight="1">
      <c r="A18" s="4">
        <f t="shared" si="2"/>
        <v>12</v>
      </c>
      <c r="B18" s="5" t="s">
        <v>242</v>
      </c>
      <c r="C18" s="6">
        <v>5</v>
      </c>
      <c r="D18" s="6">
        <f>details!G68</f>
        <v>4.29</v>
      </c>
      <c r="E18" s="6"/>
      <c r="F18" s="81">
        <v>1</v>
      </c>
      <c r="G18" s="82"/>
      <c r="H18" s="6"/>
      <c r="I18" s="21"/>
      <c r="J18" s="75">
        <f t="shared" si="0"/>
        <v>0</v>
      </c>
      <c r="K18" s="79">
        <f t="shared" si="1"/>
        <v>1</v>
      </c>
      <c r="L18" s="74">
        <v>1</v>
      </c>
      <c r="M18" s="6"/>
      <c r="N18" s="77"/>
      <c r="O18" s="74">
        <v>1</v>
      </c>
      <c r="P18" s="75"/>
      <c r="Q18" s="74">
        <v>1</v>
      </c>
      <c r="R18" s="75"/>
    </row>
    <row r="19" spans="1:18" ht="19.5" customHeight="1">
      <c r="A19" s="4">
        <f t="shared" si="2"/>
        <v>13</v>
      </c>
      <c r="B19" s="5" t="s">
        <v>172</v>
      </c>
      <c r="C19" s="6">
        <v>10</v>
      </c>
      <c r="D19" s="6">
        <f>details!G72</f>
        <v>9.36</v>
      </c>
      <c r="E19" s="6"/>
      <c r="F19" s="81">
        <v>2</v>
      </c>
      <c r="G19" s="82"/>
      <c r="H19" s="6"/>
      <c r="I19" s="21"/>
      <c r="J19" s="75">
        <f t="shared" si="0"/>
        <v>0</v>
      </c>
      <c r="K19" s="79">
        <f t="shared" si="1"/>
        <v>2</v>
      </c>
      <c r="L19" s="74">
        <v>2</v>
      </c>
      <c r="M19" s="6"/>
      <c r="N19" s="77"/>
      <c r="O19" s="74">
        <v>2</v>
      </c>
      <c r="P19" s="75"/>
      <c r="Q19" s="74">
        <v>2</v>
      </c>
      <c r="R19" s="75"/>
    </row>
    <row r="20" spans="1:18" ht="13.5">
      <c r="A20" s="4"/>
      <c r="B20" s="7" t="s">
        <v>27</v>
      </c>
      <c r="C20" s="8">
        <f>SUM(C7:C19)</f>
        <v>210</v>
      </c>
      <c r="D20" s="8">
        <f>SUM(D7:D19)</f>
        <v>133.54973</v>
      </c>
      <c r="E20" s="8">
        <f>SUM(E7:E19)</f>
        <v>1.96</v>
      </c>
      <c r="F20" s="7">
        <f aca="true" t="shared" si="3" ref="F20:R20">SUM(F7:F19)</f>
        <v>42</v>
      </c>
      <c r="G20" s="7">
        <f t="shared" si="3"/>
        <v>11</v>
      </c>
      <c r="H20" s="7">
        <f t="shared" si="3"/>
        <v>0</v>
      </c>
      <c r="I20" s="7">
        <f t="shared" si="3"/>
        <v>1</v>
      </c>
      <c r="J20" s="19">
        <f t="shared" si="3"/>
        <v>12</v>
      </c>
      <c r="K20" s="80">
        <f t="shared" si="3"/>
        <v>30</v>
      </c>
      <c r="L20" s="42">
        <f t="shared" si="3"/>
        <v>30</v>
      </c>
      <c r="M20" s="7">
        <f t="shared" si="3"/>
        <v>0</v>
      </c>
      <c r="N20" s="76">
        <f t="shared" si="3"/>
        <v>0</v>
      </c>
      <c r="O20" s="42">
        <f t="shared" si="3"/>
        <v>28</v>
      </c>
      <c r="P20" s="76">
        <f t="shared" si="3"/>
        <v>2</v>
      </c>
      <c r="Q20" s="42">
        <f t="shared" si="3"/>
        <v>29</v>
      </c>
      <c r="R20" s="76">
        <f t="shared" si="3"/>
        <v>1</v>
      </c>
    </row>
  </sheetData>
  <sheetProtection/>
  <mergeCells count="13">
    <mergeCell ref="D4:D5"/>
    <mergeCell ref="E4:E5"/>
    <mergeCell ref="F4:F5"/>
    <mergeCell ref="G4:J4"/>
    <mergeCell ref="K4:K5"/>
    <mergeCell ref="L4:N4"/>
    <mergeCell ref="A1:R1"/>
    <mergeCell ref="A2:R2"/>
    <mergeCell ref="A4:A5"/>
    <mergeCell ref="B4:B5"/>
    <mergeCell ref="C4:C5"/>
    <mergeCell ref="O4:P4"/>
    <mergeCell ref="Q4:R4"/>
  </mergeCells>
  <printOptions horizontalCentered="1"/>
  <pageMargins left="0.5511811023622047" right="0.4330708661417323" top="0.7480314960629921" bottom="0.7480314960629921" header="0.31496062992125984" footer="0.31496062992125984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O75"/>
  <sheetViews>
    <sheetView tabSelected="1" view="pageBreakPreview" zoomScale="70" zoomScaleSheetLayoutView="70" zoomScalePageLayoutView="0" workbookViewId="0" topLeftCell="B1">
      <pane ySplit="4" topLeftCell="A68" activePane="bottomLeft" state="frozen"/>
      <selection pane="topLeft" activeCell="B3" sqref="B3:K35"/>
      <selection pane="bottomLeft" activeCell="L19" sqref="L19"/>
    </sheetView>
  </sheetViews>
  <sheetFormatPr defaultColWidth="9.140625" defaultRowHeight="12.75"/>
  <cols>
    <col min="1" max="1" width="7.00390625" style="31" customWidth="1"/>
    <col min="2" max="2" width="11.57421875" style="31" bestFit="1" customWidth="1"/>
    <col min="3" max="3" width="16.57421875" style="31" customWidth="1"/>
    <col min="4" max="4" width="19.8515625" style="26" customWidth="1"/>
    <col min="5" max="5" width="11.421875" style="26" customWidth="1"/>
    <col min="6" max="7" width="15.28125" style="40" customWidth="1"/>
    <col min="8" max="8" width="28.00390625" style="40" customWidth="1"/>
    <col min="9" max="9" width="15.57421875" style="41" customWidth="1"/>
    <col min="10" max="10" width="17.140625" style="40" customWidth="1"/>
    <col min="11" max="11" width="13.28125" style="40" customWidth="1"/>
    <col min="12" max="12" width="9.140625" style="26" customWidth="1"/>
    <col min="13" max="16384" width="9.140625" style="26" customWidth="1"/>
  </cols>
  <sheetData>
    <row r="1" spans="1:11" ht="15">
      <c r="A1" s="115" t="s">
        <v>56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5" ht="25.5" customHeight="1">
      <c r="A2" s="99" t="s">
        <v>118</v>
      </c>
      <c r="B2" s="99" t="s">
        <v>119</v>
      </c>
      <c r="C2" s="99" t="s">
        <v>120</v>
      </c>
      <c r="D2" s="99" t="s">
        <v>121</v>
      </c>
      <c r="E2" s="99" t="s">
        <v>122</v>
      </c>
      <c r="F2" s="116" t="s">
        <v>123</v>
      </c>
      <c r="G2" s="116"/>
      <c r="H2" s="116" t="s">
        <v>124</v>
      </c>
      <c r="I2" s="99" t="s">
        <v>125</v>
      </c>
      <c r="J2" s="99"/>
      <c r="K2" s="99"/>
      <c r="L2" s="99" t="s">
        <v>215</v>
      </c>
      <c r="M2" s="99"/>
      <c r="N2" s="99" t="s">
        <v>218</v>
      </c>
      <c r="O2" s="99"/>
    </row>
    <row r="3" spans="1:15" ht="52.5">
      <c r="A3" s="99"/>
      <c r="B3" s="99"/>
      <c r="C3" s="99"/>
      <c r="D3" s="99"/>
      <c r="E3" s="99"/>
      <c r="F3" s="27" t="s">
        <v>210</v>
      </c>
      <c r="G3" s="27" t="s">
        <v>126</v>
      </c>
      <c r="H3" s="116"/>
      <c r="I3" s="27" t="s">
        <v>127</v>
      </c>
      <c r="J3" s="27" t="s">
        <v>128</v>
      </c>
      <c r="K3" s="25" t="s">
        <v>129</v>
      </c>
      <c r="L3" s="25" t="s">
        <v>216</v>
      </c>
      <c r="M3" s="25" t="s">
        <v>217</v>
      </c>
      <c r="N3" s="25" t="s">
        <v>219</v>
      </c>
      <c r="O3" s="25" t="s">
        <v>220</v>
      </c>
    </row>
    <row r="4" spans="1:15" s="31" customFormat="1" ht="13.5">
      <c r="A4" s="28">
        <v>1</v>
      </c>
      <c r="B4" s="28">
        <v>2</v>
      </c>
      <c r="C4" s="28">
        <v>3</v>
      </c>
      <c r="D4" s="28">
        <v>4</v>
      </c>
      <c r="E4" s="28">
        <v>5</v>
      </c>
      <c r="F4" s="29">
        <v>6</v>
      </c>
      <c r="G4" s="28">
        <v>7</v>
      </c>
      <c r="H4" s="28">
        <v>8</v>
      </c>
      <c r="I4" s="30">
        <v>9</v>
      </c>
      <c r="J4" s="28">
        <v>10</v>
      </c>
      <c r="K4" s="28">
        <v>11</v>
      </c>
      <c r="L4" s="62"/>
      <c r="M4" s="23"/>
      <c r="N4" s="23"/>
      <c r="O4" s="23"/>
    </row>
    <row r="5" spans="1:15" ht="13.5">
      <c r="A5" s="113" t="s">
        <v>28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32"/>
      <c r="M5" s="32"/>
      <c r="N5" s="32"/>
      <c r="O5" s="32"/>
    </row>
    <row r="6" spans="1:15" ht="33.75" customHeight="1">
      <c r="A6" s="23">
        <v>1</v>
      </c>
      <c r="B6" s="23" t="s">
        <v>187</v>
      </c>
      <c r="C6" s="32" t="s">
        <v>65</v>
      </c>
      <c r="D6" s="32" t="s">
        <v>65</v>
      </c>
      <c r="E6" s="114" t="s">
        <v>189</v>
      </c>
      <c r="F6" s="24">
        <v>5</v>
      </c>
      <c r="G6" s="24">
        <v>4.7</v>
      </c>
      <c r="H6" s="32" t="s">
        <v>191</v>
      </c>
      <c r="I6" s="23" t="s">
        <v>135</v>
      </c>
      <c r="J6" s="24"/>
      <c r="K6" s="24"/>
      <c r="L6" s="32"/>
      <c r="M6" s="32"/>
      <c r="N6" s="32"/>
      <c r="O6" s="32"/>
    </row>
    <row r="7" spans="1:15" ht="34.5" customHeight="1">
      <c r="A7" s="23">
        <f>A6+1</f>
        <v>2</v>
      </c>
      <c r="B7" s="33" t="s">
        <v>131</v>
      </c>
      <c r="C7" s="32" t="s">
        <v>134</v>
      </c>
      <c r="D7" s="32" t="s">
        <v>66</v>
      </c>
      <c r="E7" s="114"/>
      <c r="F7" s="24">
        <v>5</v>
      </c>
      <c r="G7" s="24">
        <v>2.36</v>
      </c>
      <c r="H7" s="32" t="s">
        <v>192</v>
      </c>
      <c r="I7" s="23" t="s">
        <v>136</v>
      </c>
      <c r="J7" s="24"/>
      <c r="K7" s="24"/>
      <c r="L7" s="32"/>
      <c r="M7" s="32"/>
      <c r="N7" s="32"/>
      <c r="O7" s="32"/>
    </row>
    <row r="8" spans="1:15" s="37" customFormat="1" ht="13.5">
      <c r="A8" s="28"/>
      <c r="B8" s="28"/>
      <c r="C8" s="28"/>
      <c r="D8" s="34" t="s">
        <v>42</v>
      </c>
      <c r="E8" s="34"/>
      <c r="F8" s="35">
        <f>SUM(F6:F7)</f>
        <v>10</v>
      </c>
      <c r="G8" s="35">
        <f>SUM(G6:G7)</f>
        <v>7.0600000000000005</v>
      </c>
      <c r="H8" s="35"/>
      <c r="I8" s="36"/>
      <c r="J8" s="35"/>
      <c r="K8" s="35"/>
      <c r="L8" s="34"/>
      <c r="M8" s="34"/>
      <c r="N8" s="34"/>
      <c r="O8" s="34"/>
    </row>
    <row r="9" spans="1:15" ht="13.5">
      <c r="A9" s="113" t="s">
        <v>29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32"/>
      <c r="M9" s="32"/>
      <c r="N9" s="32"/>
      <c r="O9" s="32"/>
    </row>
    <row r="10" spans="1:15" ht="41.25">
      <c r="A10" s="23">
        <f>A7+1</f>
        <v>3</v>
      </c>
      <c r="B10" s="33" t="s">
        <v>173</v>
      </c>
      <c r="C10" s="32" t="s">
        <v>133</v>
      </c>
      <c r="D10" s="32" t="s">
        <v>108</v>
      </c>
      <c r="E10" s="114" t="s">
        <v>190</v>
      </c>
      <c r="F10" s="24">
        <v>5</v>
      </c>
      <c r="G10" s="24">
        <v>4.14</v>
      </c>
      <c r="H10" s="32" t="s">
        <v>175</v>
      </c>
      <c r="I10" s="38" t="s">
        <v>130</v>
      </c>
      <c r="J10" s="45"/>
      <c r="K10" s="24"/>
      <c r="L10" s="32"/>
      <c r="M10" s="32"/>
      <c r="N10" s="32"/>
      <c r="O10" s="32"/>
    </row>
    <row r="11" spans="1:15" ht="30" customHeight="1">
      <c r="A11" s="23">
        <f>A10+1</f>
        <v>4</v>
      </c>
      <c r="B11" s="33" t="s">
        <v>131</v>
      </c>
      <c r="C11" s="32" t="s">
        <v>67</v>
      </c>
      <c r="D11" s="32" t="s">
        <v>67</v>
      </c>
      <c r="E11" s="114"/>
      <c r="F11" s="24">
        <v>5</v>
      </c>
      <c r="G11" s="24">
        <v>5</v>
      </c>
      <c r="H11" s="32" t="s">
        <v>175</v>
      </c>
      <c r="I11" s="38" t="s">
        <v>132</v>
      </c>
      <c r="J11" s="45"/>
      <c r="K11" s="24"/>
      <c r="L11" s="32"/>
      <c r="M11" s="32"/>
      <c r="N11" s="32"/>
      <c r="O11" s="32"/>
    </row>
    <row r="12" spans="1:15" ht="30" customHeight="1">
      <c r="A12" s="23">
        <f>A11+1</f>
        <v>5</v>
      </c>
      <c r="B12" s="33" t="s">
        <v>131</v>
      </c>
      <c r="C12" s="32" t="s">
        <v>68</v>
      </c>
      <c r="D12" s="32" t="s">
        <v>68</v>
      </c>
      <c r="E12" s="114"/>
      <c r="F12" s="24">
        <v>5</v>
      </c>
      <c r="G12" s="24">
        <v>4.71</v>
      </c>
      <c r="H12" s="32" t="s">
        <v>176</v>
      </c>
      <c r="I12" s="38" t="s">
        <v>130</v>
      </c>
      <c r="J12" s="45"/>
      <c r="K12" s="24"/>
      <c r="L12" s="32"/>
      <c r="M12" s="32"/>
      <c r="N12" s="32"/>
      <c r="O12" s="32"/>
    </row>
    <row r="13" spans="1:15" s="37" customFormat="1" ht="13.5">
      <c r="A13" s="28"/>
      <c r="B13" s="28"/>
      <c r="C13" s="28"/>
      <c r="D13" s="34" t="s">
        <v>42</v>
      </c>
      <c r="E13" s="34"/>
      <c r="F13" s="35">
        <f>SUM(F10:F12)</f>
        <v>15</v>
      </c>
      <c r="G13" s="35">
        <f>SUM(G10:G12)</f>
        <v>13.850000000000001</v>
      </c>
      <c r="H13" s="35"/>
      <c r="I13" s="36"/>
      <c r="J13" s="35"/>
      <c r="K13" s="35"/>
      <c r="L13" s="34"/>
      <c r="M13" s="34"/>
      <c r="N13" s="34"/>
      <c r="O13" s="34"/>
    </row>
    <row r="14" spans="1:15" ht="13.5">
      <c r="A14" s="113" t="s">
        <v>30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32"/>
      <c r="M14" s="32"/>
      <c r="N14" s="32"/>
      <c r="O14" s="32"/>
    </row>
    <row r="15" spans="1:15" ht="30" customHeight="1">
      <c r="A15" s="23">
        <f>A12+1</f>
        <v>6</v>
      </c>
      <c r="B15" s="23" t="s">
        <v>174</v>
      </c>
      <c r="C15" s="32" t="s">
        <v>70</v>
      </c>
      <c r="D15" s="32" t="s">
        <v>70</v>
      </c>
      <c r="E15" s="114" t="s">
        <v>190</v>
      </c>
      <c r="F15" s="24">
        <v>5</v>
      </c>
      <c r="G15" s="24">
        <v>3.467</v>
      </c>
      <c r="H15" s="32" t="s">
        <v>177</v>
      </c>
      <c r="I15" s="38" t="s">
        <v>137</v>
      </c>
      <c r="J15" s="24"/>
      <c r="K15" s="24"/>
      <c r="L15" s="32"/>
      <c r="M15" s="32"/>
      <c r="N15" s="32"/>
      <c r="O15" s="32"/>
    </row>
    <row r="16" spans="1:15" ht="41.25">
      <c r="A16" s="23">
        <f>A15+1</f>
        <v>7</v>
      </c>
      <c r="B16" s="33" t="s">
        <v>131</v>
      </c>
      <c r="C16" s="23"/>
      <c r="D16" s="32" t="s">
        <v>69</v>
      </c>
      <c r="E16" s="114"/>
      <c r="F16" s="24">
        <v>5</v>
      </c>
      <c r="G16" s="24"/>
      <c r="H16" s="24"/>
      <c r="I16" s="24"/>
      <c r="J16" s="61" t="s">
        <v>138</v>
      </c>
      <c r="K16" s="24"/>
      <c r="L16" s="32"/>
      <c r="M16" s="32"/>
      <c r="N16" s="32"/>
      <c r="O16" s="32"/>
    </row>
    <row r="17" spans="1:15" s="37" customFormat="1" ht="13.5">
      <c r="A17" s="28"/>
      <c r="B17" s="28"/>
      <c r="C17" s="28"/>
      <c r="D17" s="34" t="s">
        <v>42</v>
      </c>
      <c r="E17" s="34"/>
      <c r="F17" s="35">
        <f>SUM(F15:F16)</f>
        <v>10</v>
      </c>
      <c r="G17" s="35">
        <f>SUM(G15:G16)</f>
        <v>3.467</v>
      </c>
      <c r="H17" s="35"/>
      <c r="I17" s="36"/>
      <c r="J17" s="35"/>
      <c r="K17" s="35"/>
      <c r="L17" s="34"/>
      <c r="M17" s="34"/>
      <c r="N17" s="34"/>
      <c r="O17" s="34"/>
    </row>
    <row r="18" spans="1:15" ht="13.5">
      <c r="A18" s="113" t="s">
        <v>31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32"/>
      <c r="M18" s="32"/>
      <c r="N18" s="32"/>
      <c r="O18" s="32"/>
    </row>
    <row r="19" spans="1:15" ht="30" customHeight="1">
      <c r="A19" s="23">
        <f>A16+1</f>
        <v>8</v>
      </c>
      <c r="B19" s="23" t="s">
        <v>146</v>
      </c>
      <c r="C19" s="32" t="s">
        <v>60</v>
      </c>
      <c r="D19" s="32" t="s">
        <v>60</v>
      </c>
      <c r="E19" s="114" t="s">
        <v>189</v>
      </c>
      <c r="F19" s="24">
        <v>5</v>
      </c>
      <c r="G19" s="23">
        <v>3.63</v>
      </c>
      <c r="H19" s="32" t="s">
        <v>199</v>
      </c>
      <c r="I19" s="38" t="s">
        <v>139</v>
      </c>
      <c r="J19" s="24"/>
      <c r="K19" s="24"/>
      <c r="L19" s="32"/>
      <c r="M19" s="32" t="s">
        <v>222</v>
      </c>
      <c r="N19" s="32"/>
      <c r="O19" s="32" t="s">
        <v>223</v>
      </c>
    </row>
    <row r="20" spans="1:15" ht="30" customHeight="1">
      <c r="A20" s="23">
        <f>A19+1</f>
        <v>9</v>
      </c>
      <c r="B20" s="33" t="s">
        <v>131</v>
      </c>
      <c r="C20" s="32" t="s">
        <v>61</v>
      </c>
      <c r="D20" s="32" t="s">
        <v>61</v>
      </c>
      <c r="E20" s="114"/>
      <c r="F20" s="24">
        <v>5</v>
      </c>
      <c r="G20" s="23">
        <v>4.63</v>
      </c>
      <c r="H20" s="32" t="s">
        <v>140</v>
      </c>
      <c r="I20" s="38" t="s">
        <v>141</v>
      </c>
      <c r="J20" s="24"/>
      <c r="K20" s="24"/>
      <c r="L20" s="32"/>
      <c r="M20" s="32"/>
      <c r="N20" s="32"/>
      <c r="O20" s="32"/>
    </row>
    <row r="21" spans="1:15" ht="30" customHeight="1">
      <c r="A21" s="23">
        <f>A20+1</f>
        <v>10</v>
      </c>
      <c r="B21" s="33" t="s">
        <v>131</v>
      </c>
      <c r="C21" s="32" t="s">
        <v>45</v>
      </c>
      <c r="D21" s="32" t="s">
        <v>45</v>
      </c>
      <c r="E21" s="114"/>
      <c r="F21" s="24">
        <v>5</v>
      </c>
      <c r="G21" s="24">
        <v>4.65</v>
      </c>
      <c r="H21" s="32" t="s">
        <v>142</v>
      </c>
      <c r="I21" s="38" t="s">
        <v>143</v>
      </c>
      <c r="J21" s="24"/>
      <c r="K21" s="24"/>
      <c r="L21" s="32"/>
      <c r="M21" s="32"/>
      <c r="N21" s="32"/>
      <c r="O21" s="32"/>
    </row>
    <row r="22" spans="1:15" ht="30" customHeight="1">
      <c r="A22" s="23">
        <f>A21+1</f>
        <v>11</v>
      </c>
      <c r="B22" s="33" t="s">
        <v>131</v>
      </c>
      <c r="C22" s="32" t="s">
        <v>62</v>
      </c>
      <c r="D22" s="32" t="s">
        <v>62</v>
      </c>
      <c r="E22" s="114"/>
      <c r="F22" s="24">
        <v>5</v>
      </c>
      <c r="G22" s="23">
        <v>4.61</v>
      </c>
      <c r="H22" s="32" t="s">
        <v>178</v>
      </c>
      <c r="I22" s="38" t="s">
        <v>144</v>
      </c>
      <c r="J22" s="24"/>
      <c r="K22" s="24"/>
      <c r="L22" s="32"/>
      <c r="M22" s="32"/>
      <c r="N22" s="32"/>
      <c r="O22" s="32"/>
    </row>
    <row r="23" spans="1:15" s="37" customFormat="1" ht="13.5">
      <c r="A23" s="28"/>
      <c r="B23" s="28"/>
      <c r="C23" s="28"/>
      <c r="D23" s="34" t="s">
        <v>42</v>
      </c>
      <c r="E23" s="34"/>
      <c r="F23" s="35">
        <f>SUM(F19:F22)</f>
        <v>20</v>
      </c>
      <c r="G23" s="35">
        <f>SUM(G19:G22)</f>
        <v>17.52</v>
      </c>
      <c r="H23" s="35"/>
      <c r="I23" s="36"/>
      <c r="J23" s="35"/>
      <c r="K23" s="35"/>
      <c r="L23" s="34"/>
      <c r="M23" s="34"/>
      <c r="N23" s="34"/>
      <c r="O23" s="34"/>
    </row>
    <row r="24" spans="1:15" ht="13.5">
      <c r="A24" s="113" t="s">
        <v>32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32"/>
      <c r="M24" s="32"/>
      <c r="N24" s="32"/>
      <c r="O24" s="32"/>
    </row>
    <row r="25" spans="1:15" ht="104.25" customHeight="1">
      <c r="A25" s="23">
        <f>A22+1</f>
        <v>12</v>
      </c>
      <c r="B25" s="23" t="s">
        <v>147</v>
      </c>
      <c r="C25" s="32" t="s">
        <v>71</v>
      </c>
      <c r="D25" s="32" t="s">
        <v>71</v>
      </c>
      <c r="E25" s="32" t="s">
        <v>189</v>
      </c>
      <c r="F25" s="24">
        <v>5</v>
      </c>
      <c r="G25" s="46">
        <v>1.78</v>
      </c>
      <c r="H25" s="47" t="s">
        <v>179</v>
      </c>
      <c r="I25" s="28" t="s">
        <v>145</v>
      </c>
      <c r="J25" s="61" t="s">
        <v>211</v>
      </c>
      <c r="K25" s="46"/>
      <c r="L25" s="32"/>
      <c r="M25" s="32"/>
      <c r="N25" s="32"/>
      <c r="O25" s="32"/>
    </row>
    <row r="26" spans="1:15" s="37" customFormat="1" ht="13.5">
      <c r="A26" s="28"/>
      <c r="B26" s="28"/>
      <c r="C26" s="28"/>
      <c r="D26" s="34" t="s">
        <v>42</v>
      </c>
      <c r="E26" s="34"/>
      <c r="F26" s="35">
        <f>SUM(F25:F25)</f>
        <v>5</v>
      </c>
      <c r="G26" s="35">
        <f>SUM(G25:G25)</f>
        <v>1.78</v>
      </c>
      <c r="H26" s="35"/>
      <c r="I26" s="36"/>
      <c r="J26" s="35"/>
      <c r="K26" s="35"/>
      <c r="L26" s="34"/>
      <c r="M26" s="34"/>
      <c r="N26" s="34"/>
      <c r="O26" s="34"/>
    </row>
    <row r="27" spans="1:15" ht="13.5">
      <c r="A27" s="113" t="s">
        <v>33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32"/>
      <c r="M27" s="32"/>
      <c r="N27" s="32"/>
      <c r="O27" s="32"/>
    </row>
    <row r="28" spans="1:15" ht="21" customHeight="1">
      <c r="A28" s="23">
        <f>A25+1</f>
        <v>13</v>
      </c>
      <c r="B28" s="23" t="s">
        <v>193</v>
      </c>
      <c r="C28" s="32" t="s">
        <v>58</v>
      </c>
      <c r="D28" s="32" t="s">
        <v>58</v>
      </c>
      <c r="E28" s="114" t="s">
        <v>190</v>
      </c>
      <c r="F28" s="24">
        <v>5</v>
      </c>
      <c r="G28" s="24">
        <v>4.66</v>
      </c>
      <c r="H28" s="32" t="s">
        <v>188</v>
      </c>
      <c r="I28" s="38" t="s">
        <v>200</v>
      </c>
      <c r="J28" s="24"/>
      <c r="K28" s="24"/>
      <c r="L28" s="32"/>
      <c r="M28" s="32"/>
      <c r="N28" s="32"/>
      <c r="O28" s="32"/>
    </row>
    <row r="29" spans="1:15" ht="21" customHeight="1">
      <c r="A29" s="23">
        <f>A28+1</f>
        <v>14</v>
      </c>
      <c r="B29" s="23" t="s">
        <v>131</v>
      </c>
      <c r="C29" s="32" t="s">
        <v>46</v>
      </c>
      <c r="D29" s="32" t="s">
        <v>46</v>
      </c>
      <c r="E29" s="114"/>
      <c r="F29" s="24">
        <v>5</v>
      </c>
      <c r="G29" s="24">
        <v>3.85</v>
      </c>
      <c r="H29" s="32" t="s">
        <v>180</v>
      </c>
      <c r="I29" s="38" t="s">
        <v>201</v>
      </c>
      <c r="J29" s="24"/>
      <c r="K29" s="24"/>
      <c r="L29" s="32"/>
      <c r="M29" s="32"/>
      <c r="N29" s="32"/>
      <c r="O29" s="32"/>
    </row>
    <row r="30" spans="1:15" ht="21" customHeight="1">
      <c r="A30" s="23">
        <f>A29+1</f>
        <v>15</v>
      </c>
      <c r="B30" s="23" t="s">
        <v>131</v>
      </c>
      <c r="C30" s="32" t="s">
        <v>104</v>
      </c>
      <c r="D30" s="32" t="s">
        <v>104</v>
      </c>
      <c r="E30" s="114"/>
      <c r="F30" s="24">
        <v>5</v>
      </c>
      <c r="G30" s="24">
        <v>4.33</v>
      </c>
      <c r="H30" s="32" t="s">
        <v>180</v>
      </c>
      <c r="I30" s="38" t="s">
        <v>202</v>
      </c>
      <c r="J30" s="24"/>
      <c r="K30" s="24"/>
      <c r="L30" s="32"/>
      <c r="M30" s="32"/>
      <c r="N30" s="32"/>
      <c r="O30" s="32"/>
    </row>
    <row r="31" spans="1:15" ht="21" customHeight="1">
      <c r="A31" s="23">
        <f>A30+1</f>
        <v>16</v>
      </c>
      <c r="B31" s="23" t="s">
        <v>131</v>
      </c>
      <c r="C31" s="32" t="s">
        <v>47</v>
      </c>
      <c r="D31" s="32" t="s">
        <v>47</v>
      </c>
      <c r="E31" s="114"/>
      <c r="F31" s="24">
        <v>5</v>
      </c>
      <c r="G31" s="24">
        <v>4.65</v>
      </c>
      <c r="H31" s="32" t="s">
        <v>180</v>
      </c>
      <c r="I31" s="38" t="s">
        <v>203</v>
      </c>
      <c r="J31" s="24"/>
      <c r="K31" s="24"/>
      <c r="L31" s="32"/>
      <c r="M31" s="32"/>
      <c r="N31" s="32"/>
      <c r="O31" s="32"/>
    </row>
    <row r="32" spans="1:15" ht="21" customHeight="1">
      <c r="A32" s="23">
        <f>A31+1</f>
        <v>17</v>
      </c>
      <c r="B32" s="23" t="s">
        <v>131</v>
      </c>
      <c r="C32" s="32" t="s">
        <v>48</v>
      </c>
      <c r="D32" s="32" t="s">
        <v>48</v>
      </c>
      <c r="E32" s="114"/>
      <c r="F32" s="24">
        <v>5</v>
      </c>
      <c r="G32" s="24">
        <v>4.24</v>
      </c>
      <c r="H32" s="32" t="s">
        <v>148</v>
      </c>
      <c r="I32" s="38" t="s">
        <v>204</v>
      </c>
      <c r="J32" s="24"/>
      <c r="K32" s="24"/>
      <c r="L32" s="32"/>
      <c r="M32" s="32"/>
      <c r="N32" s="32"/>
      <c r="O32" s="32"/>
    </row>
    <row r="33" spans="1:15" ht="21" customHeight="1">
      <c r="A33" s="23">
        <f>A32+1</f>
        <v>18</v>
      </c>
      <c r="B33" s="23" t="s">
        <v>131</v>
      </c>
      <c r="C33" s="32" t="s">
        <v>105</v>
      </c>
      <c r="D33" s="32" t="s">
        <v>105</v>
      </c>
      <c r="E33" s="114"/>
      <c r="F33" s="24">
        <v>5</v>
      </c>
      <c r="G33" s="24">
        <v>4.66</v>
      </c>
      <c r="H33" s="32" t="s">
        <v>180</v>
      </c>
      <c r="I33" s="38" t="s">
        <v>205</v>
      </c>
      <c r="J33" s="24"/>
      <c r="K33" s="24"/>
      <c r="L33" s="32"/>
      <c r="M33" s="32"/>
      <c r="N33" s="32"/>
      <c r="O33" s="32"/>
    </row>
    <row r="34" spans="1:15" s="37" customFormat="1" ht="21" customHeight="1">
      <c r="A34" s="28"/>
      <c r="B34" s="28"/>
      <c r="C34" s="28"/>
      <c r="D34" s="34" t="s">
        <v>42</v>
      </c>
      <c r="E34" s="34"/>
      <c r="F34" s="35">
        <f>SUM(F28:F33)</f>
        <v>30</v>
      </c>
      <c r="G34" s="35">
        <f>SUM(G28:G33)</f>
        <v>26.390000000000004</v>
      </c>
      <c r="H34" s="35"/>
      <c r="I34" s="36"/>
      <c r="J34" s="35"/>
      <c r="K34" s="35"/>
      <c r="L34" s="34"/>
      <c r="M34" s="34"/>
      <c r="N34" s="34"/>
      <c r="O34" s="34"/>
    </row>
    <row r="35" spans="1:15" ht="13.5">
      <c r="A35" s="113" t="s">
        <v>34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32"/>
      <c r="M35" s="32"/>
      <c r="N35" s="32"/>
      <c r="O35" s="32"/>
    </row>
    <row r="36" spans="1:15" ht="36.75" customHeight="1">
      <c r="A36" s="23">
        <f>A33+1</f>
        <v>19</v>
      </c>
      <c r="B36" s="23" t="s">
        <v>151</v>
      </c>
      <c r="C36" s="32" t="s">
        <v>57</v>
      </c>
      <c r="D36" s="32" t="s">
        <v>57</v>
      </c>
      <c r="E36" s="32" t="s">
        <v>189</v>
      </c>
      <c r="F36" s="24">
        <v>5</v>
      </c>
      <c r="G36" s="23">
        <v>4.41</v>
      </c>
      <c r="H36" s="23" t="s">
        <v>149</v>
      </c>
      <c r="I36" s="48" t="s">
        <v>150</v>
      </c>
      <c r="J36" s="49"/>
      <c r="K36" s="24"/>
      <c r="L36" s="32"/>
      <c r="M36" s="32" t="s">
        <v>224</v>
      </c>
      <c r="N36" s="32" t="s">
        <v>225</v>
      </c>
      <c r="O36" s="32"/>
    </row>
    <row r="37" spans="1:15" s="37" customFormat="1" ht="24.75" customHeight="1">
      <c r="A37" s="28"/>
      <c r="B37" s="28"/>
      <c r="C37" s="28"/>
      <c r="D37" s="34" t="s">
        <v>42</v>
      </c>
      <c r="E37" s="34"/>
      <c r="F37" s="35">
        <f>SUM(F36:F36)</f>
        <v>5</v>
      </c>
      <c r="G37" s="35">
        <f>SUM(G36:G36)</f>
        <v>4.41</v>
      </c>
      <c r="H37" s="35"/>
      <c r="I37" s="36"/>
      <c r="J37" s="35"/>
      <c r="K37" s="35"/>
      <c r="L37" s="34"/>
      <c r="M37" s="34"/>
      <c r="N37" s="34"/>
      <c r="O37" s="34"/>
    </row>
    <row r="38" spans="1:15" ht="24.75" customHeight="1">
      <c r="A38" s="113" t="s">
        <v>36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32"/>
      <c r="M38" s="32"/>
      <c r="N38" s="32"/>
      <c r="O38" s="32"/>
    </row>
    <row r="39" spans="1:15" ht="41.25">
      <c r="A39" s="23">
        <f>A36+1</f>
        <v>20</v>
      </c>
      <c r="B39" s="23" t="s">
        <v>154</v>
      </c>
      <c r="C39" s="32" t="s">
        <v>72</v>
      </c>
      <c r="D39" s="32" t="s">
        <v>72</v>
      </c>
      <c r="E39" s="114" t="s">
        <v>190</v>
      </c>
      <c r="F39" s="24">
        <v>5</v>
      </c>
      <c r="G39" s="50"/>
      <c r="H39" s="23" t="s">
        <v>114</v>
      </c>
      <c r="I39" s="24"/>
      <c r="J39" s="61" t="s">
        <v>212</v>
      </c>
      <c r="K39" s="51"/>
      <c r="L39" s="32"/>
      <c r="M39" s="32"/>
      <c r="N39" s="32"/>
      <c r="O39" s="32"/>
    </row>
    <row r="40" spans="1:15" ht="27" customHeight="1">
      <c r="A40" s="23">
        <f aca="true" t="shared" si="0" ref="A40:A45">A39+1</f>
        <v>21</v>
      </c>
      <c r="B40" s="23" t="s">
        <v>131</v>
      </c>
      <c r="C40" s="32" t="s">
        <v>73</v>
      </c>
      <c r="D40" s="32" t="s">
        <v>73</v>
      </c>
      <c r="E40" s="114"/>
      <c r="F40" s="24">
        <v>5</v>
      </c>
      <c r="G40" s="46">
        <v>4.33</v>
      </c>
      <c r="H40" s="23" t="s">
        <v>181</v>
      </c>
      <c r="I40" s="24" t="s">
        <v>152</v>
      </c>
      <c r="J40" s="61"/>
      <c r="K40" s="51"/>
      <c r="L40" s="32"/>
      <c r="M40" s="32"/>
      <c r="N40" s="32"/>
      <c r="O40" s="32"/>
    </row>
    <row r="41" spans="1:15" ht="13.5">
      <c r="A41" s="23">
        <f t="shared" si="0"/>
        <v>22</v>
      </c>
      <c r="B41" s="23" t="s">
        <v>131</v>
      </c>
      <c r="C41" s="32" t="s">
        <v>49</v>
      </c>
      <c r="D41" s="32" t="s">
        <v>49</v>
      </c>
      <c r="E41" s="114"/>
      <c r="F41" s="24">
        <v>5</v>
      </c>
      <c r="G41" s="46"/>
      <c r="H41" s="23" t="s">
        <v>114</v>
      </c>
      <c r="I41" s="24"/>
      <c r="J41" s="61" t="s">
        <v>213</v>
      </c>
      <c r="K41" s="51"/>
      <c r="L41" s="32"/>
      <c r="M41" s="32"/>
      <c r="N41" s="32"/>
      <c r="O41" s="32"/>
    </row>
    <row r="42" spans="1:15" ht="27">
      <c r="A42" s="23">
        <f t="shared" si="0"/>
        <v>23</v>
      </c>
      <c r="B42" s="23" t="s">
        <v>131</v>
      </c>
      <c r="C42" s="32" t="s">
        <v>116</v>
      </c>
      <c r="D42" s="32" t="s">
        <v>116</v>
      </c>
      <c r="E42" s="114"/>
      <c r="F42" s="24">
        <v>5</v>
      </c>
      <c r="G42" s="46"/>
      <c r="H42" s="23" t="s">
        <v>182</v>
      </c>
      <c r="I42" s="24"/>
      <c r="J42" s="61" t="s">
        <v>213</v>
      </c>
      <c r="K42" s="46"/>
      <c r="L42" s="32"/>
      <c r="M42" s="32"/>
      <c r="N42" s="32"/>
      <c r="O42" s="32"/>
    </row>
    <row r="43" spans="1:15" ht="24.75" customHeight="1">
      <c r="A43" s="23">
        <f t="shared" si="0"/>
        <v>24</v>
      </c>
      <c r="B43" s="23" t="s">
        <v>131</v>
      </c>
      <c r="C43" s="32" t="s">
        <v>74</v>
      </c>
      <c r="D43" s="32" t="s">
        <v>74</v>
      </c>
      <c r="E43" s="114"/>
      <c r="F43" s="24">
        <v>5</v>
      </c>
      <c r="G43" s="46">
        <v>4.55</v>
      </c>
      <c r="H43" s="23" t="s">
        <v>183</v>
      </c>
      <c r="I43" s="24" t="s">
        <v>194</v>
      </c>
      <c r="J43" s="61"/>
      <c r="K43" s="51"/>
      <c r="L43" s="32" t="s">
        <v>221</v>
      </c>
      <c r="M43" s="32"/>
      <c r="N43" s="32" t="s">
        <v>221</v>
      </c>
      <c r="O43" s="32"/>
    </row>
    <row r="44" spans="1:15" ht="27">
      <c r="A44" s="23">
        <f t="shared" si="0"/>
        <v>25</v>
      </c>
      <c r="B44" s="23" t="s">
        <v>131</v>
      </c>
      <c r="C44" s="32" t="s">
        <v>50</v>
      </c>
      <c r="D44" s="32" t="s">
        <v>50</v>
      </c>
      <c r="E44" s="114" t="s">
        <v>190</v>
      </c>
      <c r="F44" s="24">
        <v>5</v>
      </c>
      <c r="G44" s="46"/>
      <c r="H44" s="23" t="s">
        <v>114</v>
      </c>
      <c r="I44" s="24"/>
      <c r="J44" s="61" t="s">
        <v>213</v>
      </c>
      <c r="K44" s="52" t="s">
        <v>155</v>
      </c>
      <c r="L44" s="32"/>
      <c r="M44" s="32"/>
      <c r="N44" s="32"/>
      <c r="O44" s="32"/>
    </row>
    <row r="45" spans="1:15" ht="27.75" customHeight="1">
      <c r="A45" s="23">
        <f t="shared" si="0"/>
        <v>26</v>
      </c>
      <c r="B45" s="23" t="s">
        <v>131</v>
      </c>
      <c r="C45" s="32" t="s">
        <v>75</v>
      </c>
      <c r="D45" s="32" t="s">
        <v>75</v>
      </c>
      <c r="E45" s="114"/>
      <c r="F45" s="24">
        <v>5</v>
      </c>
      <c r="G45" s="46">
        <v>4.52</v>
      </c>
      <c r="H45" s="23" t="s">
        <v>184</v>
      </c>
      <c r="I45" s="24" t="s">
        <v>153</v>
      </c>
      <c r="J45" s="61"/>
      <c r="K45" s="24"/>
      <c r="L45" s="32"/>
      <c r="M45" s="32"/>
      <c r="N45" s="32"/>
      <c r="O45" s="32"/>
    </row>
    <row r="46" spans="1:15" s="37" customFormat="1" ht="24.75" customHeight="1">
      <c r="A46" s="28"/>
      <c r="B46" s="28"/>
      <c r="C46" s="28"/>
      <c r="D46" s="34" t="s">
        <v>42</v>
      </c>
      <c r="E46" s="34"/>
      <c r="F46" s="35">
        <f>SUM(F39:F45)</f>
        <v>35</v>
      </c>
      <c r="G46" s="35">
        <f>SUM(G39:G45)</f>
        <v>13.399999999999999</v>
      </c>
      <c r="H46" s="35"/>
      <c r="I46" s="36"/>
      <c r="J46" s="35"/>
      <c r="K46" s="35"/>
      <c r="L46" s="34"/>
      <c r="M46" s="34"/>
      <c r="N46" s="34"/>
      <c r="O46" s="34"/>
    </row>
    <row r="47" spans="1:15" ht="32.25" customHeight="1">
      <c r="A47" s="113" t="s">
        <v>35</v>
      </c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32"/>
      <c r="M47" s="32"/>
      <c r="N47" s="32"/>
      <c r="O47" s="32"/>
    </row>
    <row r="48" spans="1:15" ht="27.75" customHeight="1">
      <c r="A48" s="23">
        <f>A45+1</f>
        <v>27</v>
      </c>
      <c r="B48" s="23" t="s">
        <v>158</v>
      </c>
      <c r="C48" s="32" t="s">
        <v>76</v>
      </c>
      <c r="D48" s="32" t="s">
        <v>76</v>
      </c>
      <c r="E48" s="114" t="s">
        <v>189</v>
      </c>
      <c r="F48" s="53">
        <v>5</v>
      </c>
      <c r="G48" s="54">
        <v>4.12905</v>
      </c>
      <c r="H48" s="55" t="s">
        <v>156</v>
      </c>
      <c r="I48" s="56" t="s">
        <v>206</v>
      </c>
      <c r="J48" s="57"/>
      <c r="K48" s="57"/>
      <c r="L48" s="32"/>
      <c r="M48" s="32"/>
      <c r="N48" s="32"/>
      <c r="O48" s="32"/>
    </row>
    <row r="49" spans="1:15" ht="27.75" customHeight="1">
      <c r="A49" s="23">
        <f>A48+1</f>
        <v>28</v>
      </c>
      <c r="B49" s="23" t="s">
        <v>131</v>
      </c>
      <c r="C49" s="32" t="s">
        <v>77</v>
      </c>
      <c r="D49" s="32" t="s">
        <v>77</v>
      </c>
      <c r="E49" s="114"/>
      <c r="F49" s="53">
        <v>5</v>
      </c>
      <c r="G49" s="54">
        <v>3.7723</v>
      </c>
      <c r="H49" s="55" t="s">
        <v>185</v>
      </c>
      <c r="I49" s="56" t="s">
        <v>207</v>
      </c>
      <c r="J49" s="58"/>
      <c r="K49" s="46"/>
      <c r="L49" s="32"/>
      <c r="M49" s="32"/>
      <c r="N49" s="32"/>
      <c r="O49" s="32"/>
    </row>
    <row r="50" spans="1:15" ht="27.75" customHeight="1">
      <c r="A50" s="23">
        <f>A49+1</f>
        <v>29</v>
      </c>
      <c r="B50" s="23" t="s">
        <v>131</v>
      </c>
      <c r="C50" s="32" t="s">
        <v>78</v>
      </c>
      <c r="D50" s="32" t="s">
        <v>78</v>
      </c>
      <c r="E50" s="114"/>
      <c r="F50" s="53">
        <v>5</v>
      </c>
      <c r="G50" s="54">
        <v>4.09454</v>
      </c>
      <c r="H50" s="55" t="s">
        <v>156</v>
      </c>
      <c r="I50" s="56" t="s">
        <v>208</v>
      </c>
      <c r="J50" s="57"/>
      <c r="K50" s="57"/>
      <c r="L50" s="32"/>
      <c r="M50" s="32"/>
      <c r="N50" s="32"/>
      <c r="O50" s="32"/>
    </row>
    <row r="51" spans="1:15" ht="27.75" customHeight="1">
      <c r="A51" s="23">
        <f>A50+1</f>
        <v>30</v>
      </c>
      <c r="B51" s="23" t="s">
        <v>131</v>
      </c>
      <c r="C51" s="32" t="s">
        <v>79</v>
      </c>
      <c r="D51" s="32" t="s">
        <v>79</v>
      </c>
      <c r="E51" s="114"/>
      <c r="F51" s="53">
        <v>5</v>
      </c>
      <c r="G51" s="54">
        <v>4.68684</v>
      </c>
      <c r="H51" s="55" t="s">
        <v>157</v>
      </c>
      <c r="I51" s="56" t="s">
        <v>209</v>
      </c>
      <c r="J51" s="57"/>
      <c r="K51" s="57"/>
      <c r="L51" s="32"/>
      <c r="M51" s="32"/>
      <c r="N51" s="32"/>
      <c r="O51" s="32"/>
    </row>
    <row r="52" spans="1:15" s="37" customFormat="1" ht="13.5">
      <c r="A52" s="28"/>
      <c r="B52" s="28"/>
      <c r="C52" s="28"/>
      <c r="D52" s="34" t="s">
        <v>42</v>
      </c>
      <c r="E52" s="34"/>
      <c r="F52" s="35">
        <f>SUM(F48:F51)</f>
        <v>20</v>
      </c>
      <c r="G52" s="35">
        <f>SUM(G48:G51)</f>
        <v>16.68273</v>
      </c>
      <c r="H52" s="35"/>
      <c r="I52" s="36"/>
      <c r="J52" s="35"/>
      <c r="K52" s="35"/>
      <c r="L52" s="34"/>
      <c r="M52" s="34"/>
      <c r="N52" s="34"/>
      <c r="O52" s="34"/>
    </row>
    <row r="53" spans="1:15" ht="21.75" customHeight="1">
      <c r="A53" s="113" t="s">
        <v>37</v>
      </c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32"/>
      <c r="M53" s="32"/>
      <c r="N53" s="32"/>
      <c r="O53" s="32"/>
    </row>
    <row r="54" spans="1:15" ht="69">
      <c r="A54" s="23">
        <f>A51+1</f>
        <v>31</v>
      </c>
      <c r="B54" s="23" t="s">
        <v>164</v>
      </c>
      <c r="C54" s="32" t="s">
        <v>80</v>
      </c>
      <c r="D54" s="32" t="s">
        <v>80</v>
      </c>
      <c r="E54" s="114" t="s">
        <v>189</v>
      </c>
      <c r="F54" s="24">
        <v>5</v>
      </c>
      <c r="G54" s="24">
        <v>2.49</v>
      </c>
      <c r="H54" s="55" t="s">
        <v>159</v>
      </c>
      <c r="I54" s="56" t="s">
        <v>87</v>
      </c>
      <c r="J54" s="61" t="s">
        <v>214</v>
      </c>
      <c r="K54" s="59"/>
      <c r="L54" s="32"/>
      <c r="M54" s="32" t="s">
        <v>226</v>
      </c>
      <c r="N54" s="32"/>
      <c r="O54" s="32" t="s">
        <v>227</v>
      </c>
    </row>
    <row r="55" spans="1:15" ht="30" customHeight="1">
      <c r="A55" s="23">
        <f>A54+1</f>
        <v>32</v>
      </c>
      <c r="B55" s="49" t="s">
        <v>131</v>
      </c>
      <c r="C55" s="32" t="s">
        <v>81</v>
      </c>
      <c r="D55" s="32" t="s">
        <v>81</v>
      </c>
      <c r="E55" s="114"/>
      <c r="F55" s="24">
        <v>5</v>
      </c>
      <c r="G55" s="24">
        <v>4.8</v>
      </c>
      <c r="H55" s="55" t="s">
        <v>160</v>
      </c>
      <c r="I55" s="56" t="s">
        <v>161</v>
      </c>
      <c r="J55" s="58"/>
      <c r="K55" s="59"/>
      <c r="L55" s="32"/>
      <c r="M55" s="32"/>
      <c r="N55" s="32"/>
      <c r="O55" s="32"/>
    </row>
    <row r="56" spans="1:15" ht="26.25" customHeight="1">
      <c r="A56" s="23">
        <f>A55+1</f>
        <v>33</v>
      </c>
      <c r="B56" s="49" t="s">
        <v>131</v>
      </c>
      <c r="C56" s="32" t="s">
        <v>51</v>
      </c>
      <c r="D56" s="32" t="s">
        <v>51</v>
      </c>
      <c r="E56" s="114"/>
      <c r="F56" s="24">
        <v>5</v>
      </c>
      <c r="G56" s="24">
        <v>4.48</v>
      </c>
      <c r="H56" s="55" t="s">
        <v>162</v>
      </c>
      <c r="I56" s="57" t="s">
        <v>197</v>
      </c>
      <c r="J56" s="58"/>
      <c r="K56" s="46"/>
      <c r="L56" s="32"/>
      <c r="M56" s="32"/>
      <c r="N56" s="32"/>
      <c r="O56" s="32"/>
    </row>
    <row r="57" spans="1:15" ht="26.25" customHeight="1">
      <c r="A57" s="23">
        <f>A56+1</f>
        <v>34</v>
      </c>
      <c r="B57" s="49" t="s">
        <v>131</v>
      </c>
      <c r="C57" s="32" t="s">
        <v>82</v>
      </c>
      <c r="D57" s="32" t="s">
        <v>82</v>
      </c>
      <c r="E57" s="114"/>
      <c r="F57" s="24">
        <v>5</v>
      </c>
      <c r="G57" s="24">
        <v>3.57</v>
      </c>
      <c r="H57" s="55" t="s">
        <v>163</v>
      </c>
      <c r="I57" s="57" t="s">
        <v>198</v>
      </c>
      <c r="J57" s="58"/>
      <c r="K57" s="46"/>
      <c r="L57" s="32"/>
      <c r="M57" s="32"/>
      <c r="N57" s="32"/>
      <c r="O57" s="32"/>
    </row>
    <row r="58" spans="1:15" s="37" customFormat="1" ht="26.25" customHeight="1">
      <c r="A58" s="28"/>
      <c r="B58" s="28"/>
      <c r="C58" s="28"/>
      <c r="D58" s="34" t="s">
        <v>42</v>
      </c>
      <c r="E58" s="34"/>
      <c r="F58" s="35">
        <f>SUM(F54:F57)</f>
        <v>20</v>
      </c>
      <c r="G58" s="35">
        <f>SUM(G54:G57)</f>
        <v>15.34</v>
      </c>
      <c r="H58" s="24"/>
      <c r="I58" s="39"/>
      <c r="J58" s="24"/>
      <c r="K58" s="24"/>
      <c r="L58" s="34"/>
      <c r="M58" s="34"/>
      <c r="N58" s="34"/>
      <c r="O58" s="34"/>
    </row>
    <row r="59" spans="1:15" ht="13.5">
      <c r="A59" s="113" t="s">
        <v>39</v>
      </c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32"/>
      <c r="M59" s="32"/>
      <c r="N59" s="32"/>
      <c r="O59" s="32"/>
    </row>
    <row r="60" spans="1:15" ht="30" customHeight="1">
      <c r="A60" s="23">
        <f>A57+1</f>
        <v>35</v>
      </c>
      <c r="B60" s="23" t="s">
        <v>165</v>
      </c>
      <c r="C60" s="32" t="s">
        <v>52</v>
      </c>
      <c r="D60" s="32" t="s">
        <v>52</v>
      </c>
      <c r="E60" s="114" t="s">
        <v>189</v>
      </c>
      <c r="F60" s="24">
        <v>5</v>
      </c>
      <c r="G60" s="24">
        <v>0</v>
      </c>
      <c r="H60" s="24"/>
      <c r="I60" s="39"/>
      <c r="J60" s="117" t="s">
        <v>115</v>
      </c>
      <c r="K60" s="24"/>
      <c r="L60" s="32"/>
      <c r="M60" s="32"/>
      <c r="N60" s="32"/>
      <c r="O60" s="32"/>
    </row>
    <row r="61" spans="1:15" ht="30" customHeight="1">
      <c r="A61" s="23">
        <f>A60+1</f>
        <v>36</v>
      </c>
      <c r="B61" s="49" t="s">
        <v>131</v>
      </c>
      <c r="C61" s="32" t="s">
        <v>83</v>
      </c>
      <c r="D61" s="32" t="s">
        <v>83</v>
      </c>
      <c r="E61" s="114"/>
      <c r="F61" s="24">
        <v>5</v>
      </c>
      <c r="G61" s="24">
        <v>0</v>
      </c>
      <c r="H61" s="24"/>
      <c r="I61" s="39"/>
      <c r="J61" s="118"/>
      <c r="K61" s="24"/>
      <c r="L61" s="32"/>
      <c r="M61" s="32"/>
      <c r="N61" s="32"/>
      <c r="O61" s="32"/>
    </row>
    <row r="62" spans="1:15" ht="30" customHeight="1">
      <c r="A62" s="23">
        <f>A61+1</f>
        <v>37</v>
      </c>
      <c r="B62" s="49" t="s">
        <v>131</v>
      </c>
      <c r="C62" s="32" t="s">
        <v>53</v>
      </c>
      <c r="D62" s="32" t="s">
        <v>53</v>
      </c>
      <c r="E62" s="114"/>
      <c r="F62" s="24">
        <v>5</v>
      </c>
      <c r="G62" s="24">
        <v>0</v>
      </c>
      <c r="H62" s="24"/>
      <c r="I62" s="39"/>
      <c r="J62" s="118"/>
      <c r="K62" s="24"/>
      <c r="L62" s="32"/>
      <c r="M62" s="32"/>
      <c r="N62" s="32"/>
      <c r="O62" s="32"/>
    </row>
    <row r="63" spans="1:15" ht="30" customHeight="1">
      <c r="A63" s="23">
        <f>A62+1</f>
        <v>38</v>
      </c>
      <c r="B63" s="49" t="s">
        <v>131</v>
      </c>
      <c r="C63" s="32" t="s">
        <v>84</v>
      </c>
      <c r="D63" s="32" t="s">
        <v>84</v>
      </c>
      <c r="E63" s="114"/>
      <c r="F63" s="24">
        <v>5</v>
      </c>
      <c r="G63" s="24">
        <v>0</v>
      </c>
      <c r="H63" s="24"/>
      <c r="I63" s="39"/>
      <c r="J63" s="118"/>
      <c r="K63" s="24"/>
      <c r="L63" s="32"/>
      <c r="M63" s="32"/>
      <c r="N63" s="32"/>
      <c r="O63" s="32"/>
    </row>
    <row r="64" spans="1:15" ht="30" customHeight="1">
      <c r="A64" s="23">
        <f>A63+1</f>
        <v>39</v>
      </c>
      <c r="B64" s="49" t="s">
        <v>131</v>
      </c>
      <c r="C64" s="32" t="s">
        <v>54</v>
      </c>
      <c r="D64" s="32" t="s">
        <v>54</v>
      </c>
      <c r="E64" s="114"/>
      <c r="F64" s="24">
        <v>5</v>
      </c>
      <c r="G64" s="24">
        <v>0</v>
      </c>
      <c r="H64" s="24"/>
      <c r="I64" s="39"/>
      <c r="J64" s="119"/>
      <c r="K64" s="24"/>
      <c r="L64" s="32"/>
      <c r="M64" s="32"/>
      <c r="N64" s="32"/>
      <c r="O64" s="32"/>
    </row>
    <row r="65" spans="1:15" s="37" customFormat="1" ht="13.5">
      <c r="A65" s="28"/>
      <c r="B65" s="28"/>
      <c r="C65" s="28"/>
      <c r="D65" s="34" t="s">
        <v>42</v>
      </c>
      <c r="E65" s="34"/>
      <c r="F65" s="35">
        <f>SUM(F60:F64)</f>
        <v>25</v>
      </c>
      <c r="G65" s="35">
        <f>SUM(G60:G64)</f>
        <v>0</v>
      </c>
      <c r="H65" s="35"/>
      <c r="I65" s="36"/>
      <c r="J65" s="35"/>
      <c r="K65" s="35"/>
      <c r="L65" s="34"/>
      <c r="M65" s="34"/>
      <c r="N65" s="34"/>
      <c r="O65" s="34"/>
    </row>
    <row r="66" spans="1:15" ht="13.5">
      <c r="A66" s="113" t="s">
        <v>38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32"/>
      <c r="M66" s="32"/>
      <c r="N66" s="32"/>
      <c r="O66" s="32"/>
    </row>
    <row r="67" spans="1:15" ht="30" customHeight="1">
      <c r="A67" s="23">
        <f>A64+1</f>
        <v>40</v>
      </c>
      <c r="B67" s="23" t="s">
        <v>167</v>
      </c>
      <c r="C67" s="32" t="s">
        <v>55</v>
      </c>
      <c r="D67" s="32" t="s">
        <v>55</v>
      </c>
      <c r="E67" s="32" t="s">
        <v>190</v>
      </c>
      <c r="F67" s="24">
        <v>5</v>
      </c>
      <c r="G67" s="60">
        <v>4.29</v>
      </c>
      <c r="H67" s="32" t="s">
        <v>186</v>
      </c>
      <c r="I67" s="57" t="s">
        <v>166</v>
      </c>
      <c r="J67" s="24"/>
      <c r="K67" s="24"/>
      <c r="L67" s="32"/>
      <c r="M67" s="32"/>
      <c r="N67" s="32"/>
      <c r="O67" s="32"/>
    </row>
    <row r="68" spans="1:15" s="37" customFormat="1" ht="13.5">
      <c r="A68" s="28"/>
      <c r="B68" s="28"/>
      <c r="C68" s="28"/>
      <c r="D68" s="34" t="s">
        <v>42</v>
      </c>
      <c r="E68" s="34"/>
      <c r="F68" s="35">
        <f>SUM(F67:F67)</f>
        <v>5</v>
      </c>
      <c r="G68" s="35">
        <f>SUM(G67:G67)</f>
        <v>4.29</v>
      </c>
      <c r="H68" s="35"/>
      <c r="I68" s="36"/>
      <c r="J68" s="35"/>
      <c r="K68" s="35"/>
      <c r="L68" s="34"/>
      <c r="M68" s="34"/>
      <c r="N68" s="34"/>
      <c r="O68" s="34"/>
    </row>
    <row r="69" spans="1:15" ht="24.75" customHeight="1">
      <c r="A69" s="113" t="s">
        <v>40</v>
      </c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32"/>
      <c r="M69" s="32"/>
      <c r="N69" s="32"/>
      <c r="O69" s="32"/>
    </row>
    <row r="70" spans="1:15" ht="30" customHeight="1">
      <c r="A70" s="23">
        <f>A67+1</f>
        <v>41</v>
      </c>
      <c r="B70" s="23" t="s">
        <v>172</v>
      </c>
      <c r="C70" s="32" t="s">
        <v>63</v>
      </c>
      <c r="D70" s="32" t="s">
        <v>63</v>
      </c>
      <c r="E70" s="114" t="s">
        <v>190</v>
      </c>
      <c r="F70" s="24">
        <v>5</v>
      </c>
      <c r="G70" s="24">
        <v>4.68</v>
      </c>
      <c r="H70" s="32" t="s">
        <v>170</v>
      </c>
      <c r="I70" s="57" t="s">
        <v>171</v>
      </c>
      <c r="J70" s="24"/>
      <c r="K70" s="24"/>
      <c r="L70" s="32"/>
      <c r="M70" s="32"/>
      <c r="N70" s="32"/>
      <c r="O70" s="32"/>
    </row>
    <row r="71" spans="1:15" ht="30" customHeight="1">
      <c r="A71" s="23">
        <f>A70+1</f>
        <v>42</v>
      </c>
      <c r="B71" s="49" t="s">
        <v>131</v>
      </c>
      <c r="C71" s="32" t="s">
        <v>64</v>
      </c>
      <c r="D71" s="32" t="s">
        <v>64</v>
      </c>
      <c r="E71" s="114"/>
      <c r="F71" s="24">
        <v>5</v>
      </c>
      <c r="G71" s="24">
        <v>4.68</v>
      </c>
      <c r="H71" s="32" t="s">
        <v>168</v>
      </c>
      <c r="I71" s="57" t="s">
        <v>169</v>
      </c>
      <c r="J71" s="24"/>
      <c r="K71" s="24"/>
      <c r="L71" s="32"/>
      <c r="M71" s="32"/>
      <c r="N71" s="32"/>
      <c r="O71" s="32"/>
    </row>
    <row r="72" spans="1:15" s="37" customFormat="1" ht="13.5">
      <c r="A72" s="28"/>
      <c r="B72" s="28"/>
      <c r="C72" s="28"/>
      <c r="D72" s="34" t="s">
        <v>42</v>
      </c>
      <c r="E72" s="34"/>
      <c r="F72" s="35">
        <f>SUM(F70:F71)</f>
        <v>10</v>
      </c>
      <c r="G72" s="35">
        <f>SUM(G70:G71)</f>
        <v>9.36</v>
      </c>
      <c r="H72" s="35"/>
      <c r="I72" s="36"/>
      <c r="J72" s="35"/>
      <c r="K72" s="35"/>
      <c r="L72" s="34"/>
      <c r="M72" s="34"/>
      <c r="N72" s="34"/>
      <c r="O72" s="34"/>
    </row>
    <row r="73" spans="1:15" ht="13.5">
      <c r="A73" s="23"/>
      <c r="B73" s="23"/>
      <c r="C73" s="23"/>
      <c r="D73" s="34" t="s">
        <v>43</v>
      </c>
      <c r="E73" s="32"/>
      <c r="F73" s="35">
        <f>F8+F13+F17+F23+F26+F34+F37+F52+F46+F58+F68+F65+F72</f>
        <v>210</v>
      </c>
      <c r="G73" s="35">
        <f>G8+G13+G17+G23+G26+G34+G37+G52+G46+G58+G68+G65+G72</f>
        <v>133.54973</v>
      </c>
      <c r="H73" s="35"/>
      <c r="I73" s="36"/>
      <c r="J73" s="35"/>
      <c r="K73" s="35"/>
      <c r="L73" s="32"/>
      <c r="M73" s="32"/>
      <c r="N73" s="32"/>
      <c r="O73" s="32"/>
    </row>
    <row r="74" spans="1:15" ht="15">
      <c r="A74" s="23"/>
      <c r="B74" s="23"/>
      <c r="C74" s="113" t="s">
        <v>195</v>
      </c>
      <c r="D74" s="113"/>
      <c r="E74" s="43"/>
      <c r="F74" s="44"/>
      <c r="G74" s="35">
        <f>G73*7/100</f>
        <v>9.3484811</v>
      </c>
      <c r="H74" s="24"/>
      <c r="I74" s="39"/>
      <c r="J74" s="24"/>
      <c r="K74" s="24"/>
      <c r="L74" s="32"/>
      <c r="M74" s="32"/>
      <c r="N74" s="32"/>
      <c r="O74" s="32"/>
    </row>
    <row r="75" spans="1:15" ht="15">
      <c r="A75" s="23"/>
      <c r="B75" s="23"/>
      <c r="C75" s="113" t="s">
        <v>196</v>
      </c>
      <c r="D75" s="113"/>
      <c r="E75" s="43"/>
      <c r="F75" s="44"/>
      <c r="G75" s="35">
        <f>G73+G74</f>
        <v>142.89821110000003</v>
      </c>
      <c r="H75" s="24"/>
      <c r="I75" s="39"/>
      <c r="J75" s="24"/>
      <c r="K75" s="24"/>
      <c r="L75" s="32"/>
      <c r="M75" s="32"/>
      <c r="N75" s="32"/>
      <c r="O75" s="32"/>
    </row>
  </sheetData>
  <sheetProtection/>
  <mergeCells count="38">
    <mergeCell ref="L2:M2"/>
    <mergeCell ref="N2:O2"/>
    <mergeCell ref="A9:K9"/>
    <mergeCell ref="C2:C3"/>
    <mergeCell ref="E2:E3"/>
    <mergeCell ref="H2:H3"/>
    <mergeCell ref="B2:B3"/>
    <mergeCell ref="D2:D3"/>
    <mergeCell ref="A38:K38"/>
    <mergeCell ref="F2:G2"/>
    <mergeCell ref="A66:K66"/>
    <mergeCell ref="E60:E64"/>
    <mergeCell ref="A24:K24"/>
    <mergeCell ref="A35:K35"/>
    <mergeCell ref="A59:K59"/>
    <mergeCell ref="A53:K53"/>
    <mergeCell ref="E48:E51"/>
    <mergeCell ref="J60:J64"/>
    <mergeCell ref="E39:E43"/>
    <mergeCell ref="E44:E45"/>
    <mergeCell ref="A1:K1"/>
    <mergeCell ref="A5:K5"/>
    <mergeCell ref="A27:K27"/>
    <mergeCell ref="A2:A3"/>
    <mergeCell ref="A18:K18"/>
    <mergeCell ref="E28:E33"/>
    <mergeCell ref="E6:E7"/>
    <mergeCell ref="I2:K2"/>
    <mergeCell ref="C75:D75"/>
    <mergeCell ref="A14:K14"/>
    <mergeCell ref="C74:D74"/>
    <mergeCell ref="E10:E12"/>
    <mergeCell ref="E15:E16"/>
    <mergeCell ref="E19:E22"/>
    <mergeCell ref="E54:E57"/>
    <mergeCell ref="E70:E71"/>
    <mergeCell ref="A69:K69"/>
    <mergeCell ref="A47:K47"/>
  </mergeCells>
  <printOptions/>
  <pageMargins left="0.905511811023622" right="0.511811023622047" top="0.748031496062992" bottom="0.984251968503937" header="0.31496062992126" footer="0.31496062992126"/>
  <pageSetup horizontalDpi="600" verticalDpi="600" orientation="landscape" paperSize="5" scale="95" r:id="rId1"/>
  <headerFooter>
    <oddHeader>&amp;R&amp;P</oddHeader>
    <oddFooter>&amp;L&amp;6&amp;Z&amp;F&amp;R&amp;8CHNCs</oddFooter>
  </headerFooter>
  <rowBreaks count="4" manualBreakCount="4">
    <brk id="17" max="10" man="1"/>
    <brk id="34" max="10" man="1"/>
    <brk id="46" max="10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APHMHIDC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Plandeo</dc:creator>
  <cp:keywords/>
  <dc:description/>
  <cp:lastModifiedBy>Srinivas</cp:lastModifiedBy>
  <cp:lastPrinted>2016-01-19T07:48:00Z</cp:lastPrinted>
  <dcterms:created xsi:type="dcterms:W3CDTF">2011-04-23T11:46:28Z</dcterms:created>
  <dcterms:modified xsi:type="dcterms:W3CDTF">2016-01-19T07:48:04Z</dcterms:modified>
  <cp:category/>
  <cp:version/>
  <cp:contentType/>
  <cp:contentStatus/>
</cp:coreProperties>
</file>